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0" windowWidth="11640" windowHeight="5475" tabRatio="881" firstSheet="1" activeTab="3"/>
  </bookViews>
  <sheets>
    <sheet name="sua  mau an tuyen khong ro 9" sheetId="1" state="hidden" r:id="rId1"/>
    <sheet name="Sheet1" sheetId="2" r:id="rId2"/>
    <sheet name="Mẫu BC việc theo CHV Mẫu 06" sheetId="3" r:id="rId3"/>
    <sheet name="Mẫu BC tiền theo CHV Mẫu 07" sheetId="4" r:id="rId4"/>
  </sheets>
  <definedNames/>
  <calcPr fullCalcOnLoad="1"/>
</workbook>
</file>

<file path=xl/sharedStrings.xml><?xml version="1.0" encoding="utf-8"?>
<sst xmlns="http://schemas.openxmlformats.org/spreadsheetml/2006/main" count="389" uniqueCount="147">
  <si>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</si>
  <si>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</si>
  <si>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</si>
  <si>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</si>
  <si>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</si>
  <si>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</si>
  <si>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</si>
  <si>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</si>
  <si>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</si>
  <si>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</si>
  <si>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</si>
  <si>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</si>
  <si>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</si>
  <si>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</si>
  <si>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</si>
  <si>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</si>
  <si>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</si>
  <si>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</si>
  <si>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</si>
  <si>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</si>
  <si>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</si>
  <si>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</si>
  <si>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</si>
  <si>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</si>
  <si>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</si>
  <si>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</si>
  <si>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</si>
  <si>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</si>
  <si>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</si>
  <si>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</si>
  <si>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</si>
  <si>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</si>
  <si>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</si>
  <si>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</si>
  <si>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</si>
  <si>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</si>
  <si>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</si>
  <si>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</si>
  <si>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</si>
  <si>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</si>
  <si>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</si>
  <si>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</si>
  <si>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</si>
  <si>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</si>
  <si>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</si>
  <si>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</si>
  <si>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</si>
  <si>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</si>
  <si>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</si>
  <si>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</si>
  <si>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</si>
  <si>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</si>
  <si>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</si>
  <si>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</si>
  <si>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</si>
  <si>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</si>
  <si>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</si>
  <si>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</si>
  <si>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</si>
  <si>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</si>
  <si>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</si>
  <si>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</si>
  <si>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</si>
  <si>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</si>
  <si>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</si>
  <si>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</si>
  <si>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</si>
  <si>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</si>
  <si>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</si>
  <si>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</si>
  <si>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</si>
  <si>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</si>
  <si>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</si>
  <si>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</si>
  <si>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</si>
  <si>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</si>
  <si>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</si>
  <si>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</si>
  <si>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Lê Thanh Tình</t>
  </si>
  <si>
    <t>Hoàng Văn Hạ</t>
  </si>
  <si>
    <t>Chi cục Thành phố</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</si>
  <si>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</si>
  <si>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</si>
  <si>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</si>
  <si>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</si>
  <si>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</si>
  <si>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</si>
  <si>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</si>
  <si>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</si>
  <si>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</si>
  <si>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</si>
  <si>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</si>
  <si>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</si>
  <si>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</si>
  <si>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</si>
  <si>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</si>
  <si>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</si>
  <si>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</si>
  <si>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Chi cục Quỳnh Phụ</t>
  </si>
  <si>
    <t>Chi cục Thái Thụy</t>
  </si>
  <si>
    <t>Chấp hành viên Nam</t>
  </si>
  <si>
    <t>Chấp hành viên Duy</t>
  </si>
  <si>
    <t>Chấp hành viên Lê</t>
  </si>
  <si>
    <t>Ngô Quang Toản</t>
  </si>
  <si>
    <t>Hà Thành</t>
  </si>
  <si>
    <t>Trần Mạnh Thắng</t>
  </si>
  <si>
    <t>Bùi Minh Toàn</t>
  </si>
  <si>
    <t>Chấp hành viên Dân</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</si>
  <si>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</si>
  <si>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</si>
  <si>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</si>
  <si>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</si>
  <si>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</si>
  <si>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</si>
  <si>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</si>
  <si>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</si>
  <si>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</si>
  <si>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Hoàng Văn Khương</t>
  </si>
  <si>
    <t>CHV Nga</t>
  </si>
  <si>
    <t>CHV  Hạ</t>
  </si>
  <si>
    <t>CHV Gương</t>
  </si>
  <si>
    <t>CHV Huy</t>
  </si>
  <si>
    <t>CHV Lưu</t>
  </si>
  <si>
    <t>Ng T M Hương</t>
  </si>
  <si>
    <t>Đơn vị  báo cáo:</t>
  </si>
  <si>
    <t>Đinh Quang Hàn</t>
  </si>
  <si>
    <t>Cục THADS tỉnh Thái Bình</t>
  </si>
  <si>
    <t>Trần Thị Thùy Giang</t>
  </si>
  <si>
    <t>Lê Quyết Thắng</t>
  </si>
  <si>
    <t>Vũ Văn Tuyên</t>
  </si>
  <si>
    <t>Trần Thanh Tùng</t>
  </si>
  <si>
    <t>Phan Thị Ngân</t>
  </si>
  <si>
    <t>Lê Xuân Hà</t>
  </si>
  <si>
    <t>Nguyễn Khắc Toàn</t>
  </si>
  <si>
    <t>Tran Duc Hoan</t>
  </si>
  <si>
    <t>Nguyen Thi Phuong</t>
  </si>
  <si>
    <t>Le Mien Dong</t>
  </si>
  <si>
    <t>Nguyen Dac Ban</t>
  </si>
  <si>
    <t>CỤC TRƯỞNG</t>
  </si>
  <si>
    <t xml:space="preserve"> -</t>
  </si>
  <si>
    <t>Thái Bình, ngày 01 tháng 11 năm 2019</t>
  </si>
  <si>
    <t>02 tháng / năm 2020</t>
  </si>
  <si>
    <t>Nguyễn Ngọc Tuân</t>
  </si>
  <si>
    <t>Hoàng Xuân Huân</t>
  </si>
  <si>
    <t>Lương Ngọc Tuế</t>
  </si>
  <si>
    <t>Trần Xuân Lộc</t>
  </si>
  <si>
    <t>Ngô Hồng Hiếu</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</si>
</sst>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
    <numFmt numFmtId="195" formatCode="&quot;$&quot;#,##0.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2">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0" fontId="0" fillId="0" borderId="10" xfId="0" applyBorder="1" applyAlignment="1">
      <alignment/>
    </xf>
    <xf numFmtId="0" fontId="0" fillId="30" borderId="10" xfId="0" applyFill="1" applyBorder="1" applyAlignment="1">
      <alignment/>
    </xf>
    <xf numFmtId="0" fontId="18" fillId="30" borderId="10" xfId="0" applyFont="1" applyFill="1" applyBorder="1" applyAlignment="1">
      <alignment/>
    </xf>
    <xf numFmtId="0" fontId="0" fillId="0" borderId="14" xfId="0" applyFill="1" applyBorder="1" applyAlignment="1">
      <alignment/>
    </xf>
    <xf numFmtId="0" fontId="0" fillId="30" borderId="14" xfId="0" applyFill="1" applyBorder="1" applyAlignment="1">
      <alignment/>
    </xf>
    <xf numFmtId="0" fontId="0" fillId="30" borderId="10" xfId="0" applyFill="1" applyBorder="1" applyAlignment="1" quotePrefix="1">
      <alignment/>
    </xf>
    <xf numFmtId="49" fontId="0" fillId="31" borderId="0" xfId="0" applyNumberFormat="1" applyFont="1" applyFill="1" applyAlignment="1">
      <alignment/>
    </xf>
    <xf numFmtId="49" fontId="0" fillId="31" borderId="0" xfId="0" applyNumberFormat="1" applyFont="1" applyFill="1" applyAlignment="1">
      <alignment/>
    </xf>
    <xf numFmtId="49" fontId="0" fillId="31" borderId="0" xfId="0" applyNumberFormat="1" applyFill="1" applyBorder="1" applyAlignment="1">
      <alignment/>
    </xf>
    <xf numFmtId="49" fontId="0" fillId="31" borderId="0" xfId="0" applyNumberFormat="1" applyFont="1" applyFill="1" applyBorder="1" applyAlignment="1">
      <alignment/>
    </xf>
    <xf numFmtId="49" fontId="14" fillId="31" borderId="0" xfId="0" applyNumberFormat="1" applyFont="1" applyFill="1" applyAlignment="1">
      <alignment/>
    </xf>
    <xf numFmtId="49" fontId="0" fillId="31" borderId="0" xfId="0" applyNumberFormat="1" applyFont="1" applyFill="1" applyAlignment="1">
      <alignment horizontal="center"/>
    </xf>
    <xf numFmtId="49" fontId="3" fillId="31" borderId="0" xfId="0" applyNumberFormat="1" applyFont="1" applyFill="1" applyAlignment="1">
      <alignment/>
    </xf>
    <xf numFmtId="49" fontId="0" fillId="31" borderId="0" xfId="0" applyNumberFormat="1" applyFont="1" applyFill="1" applyBorder="1" applyAlignment="1">
      <alignment/>
    </xf>
    <xf numFmtId="49" fontId="8" fillId="31" borderId="13" xfId="0" applyNumberFormat="1" applyFont="1" applyFill="1" applyBorder="1" applyAlignment="1" applyProtection="1">
      <alignment horizontal="center" vertical="center"/>
      <protection/>
    </xf>
    <xf numFmtId="49" fontId="0" fillId="31" borderId="0" xfId="0" applyNumberFormat="1" applyFont="1" applyFill="1" applyAlignment="1" applyProtection="1">
      <alignment/>
      <protection locked="0"/>
    </xf>
    <xf numFmtId="49" fontId="6" fillId="31" borderId="10" xfId="0" applyNumberFormat="1" applyFont="1" applyFill="1" applyBorder="1" applyAlignment="1" applyProtection="1">
      <alignment horizontal="center" vertical="center"/>
      <protection locked="0"/>
    </xf>
    <xf numFmtId="49" fontId="11" fillId="31" borderId="10" xfId="0" applyNumberFormat="1" applyFont="1" applyFill="1" applyBorder="1" applyAlignment="1" applyProtection="1">
      <alignment vertical="center"/>
      <protection locked="0"/>
    </xf>
    <xf numFmtId="0" fontId="0" fillId="31" borderId="10" xfId="0" applyNumberFormat="1" applyFont="1" applyFill="1" applyBorder="1" applyAlignment="1" applyProtection="1">
      <alignment vertical="center"/>
      <protection locked="0"/>
    </xf>
    <xf numFmtId="49" fontId="21" fillId="31" borderId="10" xfId="0" applyNumberFormat="1" applyFont="1" applyFill="1" applyBorder="1" applyAlignment="1" applyProtection="1">
      <alignment vertical="center"/>
      <protection locked="0"/>
    </xf>
    <xf numFmtId="41" fontId="5" fillId="31" borderId="10" xfId="42" applyNumberFormat="1" applyFont="1" applyFill="1" applyBorder="1" applyAlignment="1" applyProtection="1">
      <alignment horizontal="right" shrinkToFit="1"/>
      <protection locked="0"/>
    </xf>
    <xf numFmtId="41" fontId="0" fillId="31" borderId="10" xfId="0" applyNumberFormat="1" applyFill="1" applyBorder="1" applyAlignment="1" applyProtection="1">
      <alignment horizontal="right" vertical="center" shrinkToFit="1"/>
      <protection/>
    </xf>
    <xf numFmtId="41" fontId="0" fillId="31" borderId="10" xfId="0" applyNumberFormat="1" applyFont="1" applyFill="1" applyBorder="1" applyAlignment="1" applyProtection="1">
      <alignment horizontal="right" vertical="center" shrinkToFit="1"/>
      <protection/>
    </xf>
    <xf numFmtId="3" fontId="6" fillId="31" borderId="10" xfId="0" applyNumberFormat="1" applyFont="1" applyFill="1" applyBorder="1" applyAlignment="1" applyProtection="1">
      <alignment horizontal="center" shrinkToFit="1"/>
      <protection locked="0"/>
    </xf>
    <xf numFmtId="3" fontId="11" fillId="31" borderId="15" xfId="0" applyNumberFormat="1" applyFont="1" applyFill="1" applyBorder="1" applyAlignment="1" applyProtection="1">
      <alignment horizontal="left" vertical="center" shrinkToFit="1"/>
      <protection locked="0"/>
    </xf>
    <xf numFmtId="0" fontId="6" fillId="31" borderId="0" xfId="0" applyFont="1" applyFill="1" applyAlignment="1" applyProtection="1">
      <alignment/>
      <protection locked="0"/>
    </xf>
    <xf numFmtId="3" fontId="5" fillId="31" borderId="10" xfId="0" applyNumberFormat="1" applyFont="1" applyFill="1" applyBorder="1" applyAlignment="1" applyProtection="1">
      <alignment horizontal="center" shrinkToFit="1"/>
      <protection locked="0"/>
    </xf>
    <xf numFmtId="3" fontId="21" fillId="31" borderId="15" xfId="0" applyNumberFormat="1" applyFont="1" applyFill="1" applyBorder="1" applyAlignment="1" applyProtection="1">
      <alignment horizontal="left" vertical="center" shrinkToFit="1"/>
      <protection locked="0"/>
    </xf>
    <xf numFmtId="0" fontId="5" fillId="31" borderId="0" xfId="0" applyFont="1" applyFill="1" applyAlignment="1" applyProtection="1">
      <alignment/>
      <protection locked="0"/>
    </xf>
    <xf numFmtId="41" fontId="6" fillId="31" borderId="10" xfId="42" applyNumberFormat="1" applyFont="1" applyFill="1" applyBorder="1" applyAlignment="1" applyProtection="1">
      <alignment horizontal="right" shrinkToFit="1"/>
      <protection locked="0"/>
    </xf>
    <xf numFmtId="3" fontId="21" fillId="31" borderId="10" xfId="0" applyNumberFormat="1" applyFont="1" applyFill="1" applyBorder="1" applyAlignment="1" applyProtection="1">
      <alignment horizontal="left" vertical="center" shrinkToFit="1"/>
      <protection locked="0"/>
    </xf>
    <xf numFmtId="3" fontId="5" fillId="31" borderId="10" xfId="0" applyNumberFormat="1" applyFont="1" applyFill="1" applyBorder="1" applyAlignment="1" applyProtection="1">
      <alignment horizontal="center"/>
      <protection locked="0"/>
    </xf>
    <xf numFmtId="3" fontId="21" fillId="31" borderId="10" xfId="0" applyNumberFormat="1" applyFont="1" applyFill="1" applyBorder="1" applyAlignment="1" applyProtection="1">
      <alignment/>
      <protection locked="0"/>
    </xf>
    <xf numFmtId="0" fontId="14" fillId="31" borderId="0" xfId="0" applyNumberFormat="1" applyFont="1" applyFill="1" applyBorder="1" applyAlignment="1">
      <alignment horizontal="center" wrapText="1"/>
    </xf>
    <xf numFmtId="0" fontId="1" fillId="31" borderId="0" xfId="0" applyNumberFormat="1" applyFont="1" applyFill="1" applyBorder="1" applyAlignment="1">
      <alignment/>
    </xf>
    <xf numFmtId="0" fontId="3" fillId="31" borderId="0" xfId="0" applyNumberFormat="1" applyFont="1" applyFill="1" applyBorder="1" applyAlignment="1">
      <alignment/>
    </xf>
    <xf numFmtId="0" fontId="13" fillId="31" borderId="0" xfId="0" applyNumberFormat="1" applyFont="1" applyFill="1" applyBorder="1" applyAlignment="1">
      <alignment horizontal="center" wrapText="1"/>
    </xf>
    <xf numFmtId="0" fontId="2" fillId="31" borderId="0" xfId="0" applyNumberFormat="1" applyFont="1" applyFill="1" applyBorder="1" applyAlignment="1">
      <alignment/>
    </xf>
    <xf numFmtId="0" fontId="0" fillId="31" borderId="0" xfId="0" applyNumberFormat="1" applyFont="1" applyFill="1" applyAlignment="1">
      <alignment/>
    </xf>
    <xf numFmtId="0" fontId="0" fillId="31" borderId="0" xfId="0" applyNumberFormat="1" applyFont="1" applyFill="1" applyAlignment="1">
      <alignment/>
    </xf>
    <xf numFmtId="0" fontId="4" fillId="31" borderId="0" xfId="0" applyNumberFormat="1" applyFont="1" applyFill="1" applyAlignment="1">
      <alignment wrapText="1"/>
    </xf>
    <xf numFmtId="49" fontId="0" fillId="31" borderId="0" xfId="0" applyNumberFormat="1" applyFont="1" applyFill="1" applyBorder="1" applyAlignment="1">
      <alignment horizontal="center"/>
    </xf>
    <xf numFmtId="49" fontId="6" fillId="31" borderId="10" xfId="0" applyNumberFormat="1" applyFont="1" applyFill="1" applyBorder="1" applyAlignment="1" applyProtection="1">
      <alignment horizontal="center" vertical="center"/>
      <protection/>
    </xf>
    <xf numFmtId="49" fontId="11" fillId="31" borderId="10" xfId="0" applyNumberFormat="1" applyFont="1" applyFill="1" applyBorder="1" applyAlignment="1" applyProtection="1">
      <alignment vertical="center"/>
      <protection/>
    </xf>
    <xf numFmtId="49" fontId="5" fillId="31" borderId="10" xfId="0" applyNumberFormat="1" applyFont="1" applyFill="1" applyBorder="1" applyAlignment="1" applyProtection="1">
      <alignment horizontal="center" vertical="center"/>
      <protection/>
    </xf>
    <xf numFmtId="49" fontId="4" fillId="31" borderId="10" xfId="0" applyNumberFormat="1" applyFont="1" applyFill="1" applyBorder="1" applyAlignment="1" applyProtection="1">
      <alignment vertical="center"/>
      <protection locked="0"/>
    </xf>
    <xf numFmtId="41" fontId="6" fillId="31" borderId="10" xfId="42" applyNumberFormat="1" applyFont="1" applyFill="1" applyBorder="1" applyAlignment="1" applyProtection="1">
      <alignment horizontal="right" shrinkToFit="1"/>
      <protection hidden="1"/>
    </xf>
    <xf numFmtId="41" fontId="5" fillId="31" borderId="10" xfId="42" applyNumberFormat="1" applyFont="1" applyFill="1" applyBorder="1" applyAlignment="1" applyProtection="1">
      <alignment horizontal="right" shrinkToFit="1"/>
      <protection hidden="1"/>
    </xf>
    <xf numFmtId="3" fontId="5" fillId="31" borderId="10" xfId="0" applyNumberFormat="1" applyFont="1" applyFill="1" applyBorder="1" applyAlignment="1" applyProtection="1">
      <alignment horizontal="center" shrinkToFit="1"/>
      <protection hidden="1"/>
    </xf>
    <xf numFmtId="0" fontId="0" fillId="31" borderId="0" xfId="0" applyNumberFormat="1" applyFont="1" applyFill="1" applyBorder="1" applyAlignment="1">
      <alignment/>
    </xf>
    <xf numFmtId="0" fontId="0" fillId="31" borderId="0" xfId="0" applyNumberFormat="1" applyFont="1" applyFill="1" applyBorder="1" applyAlignment="1">
      <alignment/>
    </xf>
    <xf numFmtId="0" fontId="4" fillId="31" borderId="0" xfId="0" applyNumberFormat="1" applyFont="1" applyFill="1" applyBorder="1" applyAlignment="1">
      <alignment wrapText="1"/>
    </xf>
    <xf numFmtId="49" fontId="4" fillId="31" borderId="0" xfId="0" applyNumberFormat="1" applyFont="1" applyFill="1" applyBorder="1" applyAlignment="1">
      <alignment wrapText="1"/>
    </xf>
    <xf numFmtId="41" fontId="22" fillId="32" borderId="10" xfId="0" applyNumberFormat="1" applyFont="1" applyFill="1" applyBorder="1" applyAlignment="1" applyProtection="1">
      <alignment horizontal="center" vertical="center" shrinkToFit="1"/>
      <protection locked="0"/>
    </xf>
    <xf numFmtId="10" fontId="0" fillId="32" borderId="10" xfId="59" applyNumberFormat="1" applyFont="1" applyFill="1" applyBorder="1" applyAlignment="1" applyProtection="1">
      <alignment shrinkToFit="1"/>
      <protection locked="0"/>
    </xf>
    <xf numFmtId="41" fontId="3" fillId="32" borderId="10" xfId="0" applyNumberFormat="1" applyFont="1" applyFill="1" applyBorder="1" applyAlignment="1" applyProtection="1">
      <alignment horizontal="right" vertical="center" shrinkToFit="1"/>
      <protection locked="0"/>
    </xf>
    <xf numFmtId="41" fontId="5" fillId="32" borderId="10" xfId="42" applyNumberFormat="1" applyFont="1" applyFill="1" applyBorder="1" applyAlignment="1" applyProtection="1">
      <alignment horizontal="right" shrinkToFit="1"/>
      <protection locked="0"/>
    </xf>
    <xf numFmtId="41" fontId="0" fillId="32" borderId="10" xfId="0" applyNumberFormat="1" applyFill="1" applyBorder="1" applyAlignment="1" applyProtection="1">
      <alignment horizontal="right" vertical="center" shrinkToFit="1"/>
      <protection locked="0"/>
    </xf>
    <xf numFmtId="41" fontId="0" fillId="32" borderId="10" xfId="0" applyNumberFormat="1" applyFont="1" applyFill="1" applyBorder="1" applyAlignment="1" applyProtection="1">
      <alignment horizontal="right" shrinkToFit="1"/>
      <protection locked="0"/>
    </xf>
    <xf numFmtId="49" fontId="8" fillId="32" borderId="13" xfId="0" applyNumberFormat="1" applyFont="1" applyFill="1" applyBorder="1" applyAlignment="1" applyProtection="1">
      <alignment horizontal="center" vertical="center"/>
      <protection/>
    </xf>
    <xf numFmtId="41" fontId="3" fillId="32" borderId="10" xfId="0" applyNumberFormat="1" applyFont="1" applyFill="1" applyBorder="1" applyAlignment="1" applyProtection="1">
      <alignment horizontal="right" shrinkToFit="1"/>
      <protection locked="0"/>
    </xf>
    <xf numFmtId="41" fontId="22" fillId="32" borderId="10" xfId="0" applyNumberFormat="1" applyFont="1" applyFill="1" applyBorder="1" applyAlignment="1" applyProtection="1">
      <alignment horizontal="right" vertical="center" shrinkToFit="1"/>
      <protection/>
    </xf>
    <xf numFmtId="10" fontId="0" fillId="32" borderId="10" xfId="59" applyNumberFormat="1" applyFont="1" applyFill="1" applyBorder="1" applyAlignment="1">
      <alignment shrinkToFit="1"/>
    </xf>
    <xf numFmtId="41" fontId="3" fillId="32" borderId="10" xfId="0" applyNumberFormat="1" applyFont="1" applyFill="1" applyBorder="1" applyAlignment="1" applyProtection="1">
      <alignment horizontal="right" vertical="center" shrinkToFit="1"/>
      <protection/>
    </xf>
    <xf numFmtId="41" fontId="6" fillId="32" borderId="10" xfId="42" applyNumberFormat="1" applyFont="1" applyFill="1" applyBorder="1" applyAlignment="1" applyProtection="1">
      <alignment horizontal="right" shrinkToFit="1"/>
      <protection hidden="1"/>
    </xf>
    <xf numFmtId="41" fontId="5" fillId="32" borderId="10" xfId="42" applyNumberFormat="1" applyFont="1" applyFill="1" applyBorder="1" applyAlignment="1" applyProtection="1">
      <alignment horizontal="right" shrinkToFit="1"/>
      <protection hidden="1"/>
    </xf>
    <xf numFmtId="41" fontId="0" fillId="32" borderId="10" xfId="0" applyNumberFormat="1" applyFont="1" applyFill="1" applyBorder="1" applyAlignment="1">
      <alignment horizontal="right" shrinkToFit="1"/>
    </xf>
    <xf numFmtId="41" fontId="3" fillId="32" borderId="10" xfId="0" applyNumberFormat="1" applyFont="1" applyFill="1" applyBorder="1" applyAlignment="1">
      <alignment horizontal="right" shrinkToFit="1"/>
    </xf>
    <xf numFmtId="41" fontId="0" fillId="0" borderId="10" xfId="0" applyNumberFormat="1" applyFont="1" applyFill="1" applyBorder="1" applyAlignment="1" applyProtection="1">
      <alignment horizontal="right" vertical="center" shrinkToFit="1"/>
      <protection/>
    </xf>
    <xf numFmtId="49" fontId="14" fillId="0" borderId="16"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distributed" wrapText="1"/>
    </xf>
    <xf numFmtId="0" fontId="4" fillId="0" borderId="21"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4" xfId="0" applyFont="1" applyFill="1" applyBorder="1" applyAlignment="1">
      <alignment/>
    </xf>
    <xf numFmtId="49" fontId="7" fillId="0" borderId="15"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0" borderId="15" xfId="0" applyNumberFormat="1" applyFont="1" applyFill="1" applyBorder="1" applyAlignment="1">
      <alignment horizontal="center"/>
    </xf>
    <xf numFmtId="49" fontId="7" fillId="0" borderId="21"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0" fillId="33"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3" fillId="31" borderId="0" xfId="0" applyNumberFormat="1" applyFont="1" applyFill="1" applyBorder="1" applyAlignment="1">
      <alignment horizontal="center" vertical="center"/>
    </xf>
    <xf numFmtId="49" fontId="21" fillId="31" borderId="10" xfId="0" applyNumberFormat="1" applyFont="1" applyFill="1" applyBorder="1" applyAlignment="1" applyProtection="1">
      <alignment horizontal="center" vertical="center" wrapText="1"/>
      <protection/>
    </xf>
    <xf numFmtId="49" fontId="6" fillId="31" borderId="23" xfId="0" applyNumberFormat="1" applyFont="1" applyFill="1" applyBorder="1" applyAlignment="1" applyProtection="1">
      <alignment horizontal="center" vertical="center" wrapText="1"/>
      <protection/>
    </xf>
    <xf numFmtId="49" fontId="6" fillId="31" borderId="24" xfId="0" applyNumberFormat="1" applyFont="1" applyFill="1" applyBorder="1" applyAlignment="1" applyProtection="1">
      <alignment horizontal="center" vertical="center" wrapText="1"/>
      <protection/>
    </xf>
    <xf numFmtId="49" fontId="3" fillId="31" borderId="15" xfId="0" applyNumberFormat="1" applyFont="1" applyFill="1" applyBorder="1" applyAlignment="1" applyProtection="1">
      <alignment horizontal="center" vertical="center" wrapText="1"/>
      <protection/>
    </xf>
    <xf numFmtId="49" fontId="3" fillId="31" borderId="21" xfId="0" applyNumberFormat="1" applyFont="1" applyFill="1" applyBorder="1" applyAlignment="1" applyProtection="1">
      <alignment horizontal="center" vertical="center" wrapText="1"/>
      <protection/>
    </xf>
    <xf numFmtId="0" fontId="7" fillId="31" borderId="10" xfId="0" applyNumberFormat="1" applyFont="1" applyFill="1" applyBorder="1" applyAlignment="1">
      <alignment horizontal="center" vertical="center" wrapText="1"/>
    </xf>
    <xf numFmtId="49" fontId="21" fillId="31" borderId="10" xfId="0" applyNumberFormat="1" applyFont="1" applyFill="1" applyBorder="1" applyAlignment="1">
      <alignment horizontal="center" vertical="center" wrapText="1"/>
    </xf>
    <xf numFmtId="0" fontId="13" fillId="31" borderId="0" xfId="0" applyNumberFormat="1" applyFont="1" applyFill="1" applyBorder="1" applyAlignment="1">
      <alignment horizontal="center" wrapText="1"/>
    </xf>
    <xf numFmtId="49" fontId="11" fillId="31" borderId="10" xfId="0" applyNumberFormat="1" applyFont="1" applyFill="1" applyBorder="1" applyAlignment="1" applyProtection="1">
      <alignment horizontal="center" vertical="center" wrapText="1"/>
      <protection/>
    </xf>
    <xf numFmtId="49" fontId="11" fillId="31" borderId="10" xfId="0" applyNumberFormat="1" applyFont="1" applyFill="1" applyBorder="1" applyAlignment="1">
      <alignment horizontal="center" vertical="center" wrapText="1"/>
    </xf>
    <xf numFmtId="1" fontId="6" fillId="31" borderId="10" xfId="0" applyNumberFormat="1" applyFont="1" applyFill="1" applyBorder="1" applyAlignment="1">
      <alignment horizontal="center" vertical="center"/>
    </xf>
    <xf numFmtId="49" fontId="0" fillId="31" borderId="0" xfId="0" applyNumberFormat="1" applyFont="1" applyFill="1" applyBorder="1" applyAlignment="1">
      <alignment horizontal="center" wrapText="1"/>
    </xf>
    <xf numFmtId="0" fontId="20" fillId="31" borderId="0" xfId="0" applyNumberFormat="1" applyFont="1" applyFill="1" applyBorder="1" applyAlignment="1">
      <alignment horizontal="center" wrapText="1"/>
    </xf>
    <xf numFmtId="49" fontId="13" fillId="31" borderId="0" xfId="0" applyNumberFormat="1" applyFont="1" applyFill="1" applyAlignment="1">
      <alignment horizontal="center"/>
    </xf>
    <xf numFmtId="49" fontId="13" fillId="31" borderId="0" xfId="0" applyNumberFormat="1" applyFont="1" applyFill="1" applyAlignment="1">
      <alignment horizontal="center" wrapText="1"/>
    </xf>
    <xf numFmtId="0" fontId="14" fillId="31" borderId="0" xfId="0" applyNumberFormat="1" applyFont="1" applyFill="1" applyAlignment="1">
      <alignment horizontal="center"/>
    </xf>
    <xf numFmtId="49" fontId="0" fillId="31" borderId="0" xfId="0" applyNumberFormat="1" applyFont="1" applyFill="1" applyAlignment="1">
      <alignment horizontal="left"/>
    </xf>
    <xf numFmtId="0" fontId="0" fillId="31" borderId="0" xfId="0" applyNumberFormat="1" applyFill="1" applyBorder="1" applyAlignment="1">
      <alignment horizontal="left" wrapText="1"/>
    </xf>
    <xf numFmtId="0" fontId="0" fillId="31" borderId="0" xfId="0" applyNumberFormat="1" applyFont="1" applyFill="1" applyBorder="1" applyAlignment="1">
      <alignment horizontal="left" wrapText="1"/>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lignment horizontal="center" vertical="center" wrapText="1"/>
    </xf>
    <xf numFmtId="49" fontId="0" fillId="31" borderId="0" xfId="0" applyNumberFormat="1" applyFont="1" applyFill="1" applyBorder="1" applyAlignment="1">
      <alignment horizontal="center"/>
    </xf>
    <xf numFmtId="49" fontId="3" fillId="31" borderId="15" xfId="0" applyNumberFormat="1" applyFont="1" applyFill="1" applyBorder="1" applyAlignment="1" applyProtection="1">
      <alignment horizontal="center" vertical="center" wrapText="1"/>
      <protection locked="0"/>
    </xf>
    <xf numFmtId="49" fontId="3" fillId="31" borderId="21"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17" t="s">
        <v>14</v>
      </c>
      <c r="B1" s="117"/>
      <c r="C1" s="121" t="s">
        <v>46</v>
      </c>
      <c r="D1" s="121"/>
      <c r="E1" s="121"/>
      <c r="F1" s="118" t="s">
        <v>42</v>
      </c>
      <c r="G1" s="118"/>
      <c r="H1" s="118"/>
    </row>
    <row r="2" spans="1:8" ht="33.75" customHeight="1">
      <c r="A2" s="119" t="s">
        <v>49</v>
      </c>
      <c r="B2" s="119"/>
      <c r="C2" s="121"/>
      <c r="D2" s="121"/>
      <c r="E2" s="121"/>
      <c r="F2" s="120" t="s">
        <v>43</v>
      </c>
      <c r="G2" s="120"/>
      <c r="H2" s="120"/>
    </row>
    <row r="3" spans="1:8" ht="19.5" customHeight="1">
      <c r="A3" s="4" t="s">
        <v>37</v>
      </c>
      <c r="B3" s="4"/>
      <c r="C3" s="22"/>
      <c r="D3" s="22"/>
      <c r="E3" s="22"/>
      <c r="F3" s="120" t="s">
        <v>44</v>
      </c>
      <c r="G3" s="120"/>
      <c r="H3" s="120"/>
    </row>
    <row r="4" spans="1:8" s="5" customFormat="1" ht="19.5" customHeight="1">
      <c r="A4" s="4"/>
      <c r="B4" s="4"/>
      <c r="D4" s="6"/>
      <c r="F4" s="7" t="s">
        <v>45</v>
      </c>
      <c r="G4" s="7"/>
      <c r="H4" s="7"/>
    </row>
    <row r="5" spans="1:8" s="21" customFormat="1" ht="36" customHeight="1">
      <c r="A5" s="99" t="s">
        <v>33</v>
      </c>
      <c r="B5" s="100"/>
      <c r="C5" s="103" t="s">
        <v>40</v>
      </c>
      <c r="D5" s="104"/>
      <c r="E5" s="105" t="s">
        <v>39</v>
      </c>
      <c r="F5" s="105"/>
      <c r="G5" s="105"/>
      <c r="H5" s="106"/>
    </row>
    <row r="6" spans="1:8" s="21" customFormat="1" ht="20.25" customHeight="1">
      <c r="A6" s="101"/>
      <c r="B6" s="102"/>
      <c r="C6" s="107" t="s">
        <v>2</v>
      </c>
      <c r="D6" s="107" t="s">
        <v>47</v>
      </c>
      <c r="E6" s="109" t="s">
        <v>41</v>
      </c>
      <c r="F6" s="106"/>
      <c r="G6" s="109" t="s">
        <v>48</v>
      </c>
      <c r="H6" s="106"/>
    </row>
    <row r="7" spans="1:8" s="21" customFormat="1" ht="52.5" customHeight="1">
      <c r="A7" s="101"/>
      <c r="B7" s="102"/>
      <c r="C7" s="108"/>
      <c r="D7" s="108"/>
      <c r="E7" s="3" t="s">
        <v>2</v>
      </c>
      <c r="F7" s="3" t="s">
        <v>6</v>
      </c>
      <c r="G7" s="3" t="s">
        <v>2</v>
      </c>
      <c r="H7" s="3" t="s">
        <v>6</v>
      </c>
    </row>
    <row r="8" spans="1:8" ht="15" customHeight="1">
      <c r="A8" s="111" t="s">
        <v>4</v>
      </c>
      <c r="B8" s="112"/>
      <c r="C8" s="8">
        <v>1</v>
      </c>
      <c r="D8" s="8" t="s">
        <v>26</v>
      </c>
      <c r="E8" s="8" t="s">
        <v>27</v>
      </c>
      <c r="F8" s="8" t="s">
        <v>34</v>
      </c>
      <c r="G8" s="8" t="s">
        <v>35</v>
      </c>
      <c r="H8" s="8" t="s">
        <v>36</v>
      </c>
    </row>
    <row r="9" spans="1:8" ht="26.25" customHeight="1">
      <c r="A9" s="113" t="s">
        <v>19</v>
      </c>
      <c r="B9" s="114"/>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15" t="s">
        <v>32</v>
      </c>
      <c r="C16" s="115"/>
      <c r="D16" s="24"/>
      <c r="E16" s="96" t="s">
        <v>12</v>
      </c>
      <c r="F16" s="96"/>
      <c r="G16" s="96"/>
      <c r="H16" s="96"/>
    </row>
    <row r="17" spans="2:8" ht="15.75" customHeight="1">
      <c r="B17" s="115"/>
      <c r="C17" s="115"/>
      <c r="D17" s="24"/>
      <c r="E17" s="97" t="s">
        <v>21</v>
      </c>
      <c r="F17" s="97"/>
      <c r="G17" s="97"/>
      <c r="H17" s="97"/>
    </row>
    <row r="18" spans="2:8" s="25" customFormat="1" ht="15.75" customHeight="1">
      <c r="B18" s="115"/>
      <c r="C18" s="115"/>
      <c r="D18" s="26"/>
      <c r="E18" s="98" t="s">
        <v>31</v>
      </c>
      <c r="F18" s="98"/>
      <c r="G18" s="98"/>
      <c r="H18" s="98"/>
    </row>
    <row r="20" ht="15.75">
      <c r="B20" s="17"/>
    </row>
    <row r="22" ht="15.75" hidden="1">
      <c r="A22" s="18" t="s">
        <v>23</v>
      </c>
    </row>
    <row r="23" spans="1:3" ht="15.75" hidden="1">
      <c r="A23" s="19"/>
      <c r="B23" s="116" t="s">
        <v>28</v>
      </c>
      <c r="C23" s="116"/>
    </row>
    <row r="24" spans="1:8" ht="15.75" customHeight="1" hidden="1">
      <c r="A24" s="20" t="s">
        <v>13</v>
      </c>
      <c r="B24" s="110" t="s">
        <v>29</v>
      </c>
      <c r="C24" s="110"/>
      <c r="D24" s="20"/>
      <c r="E24" s="20"/>
      <c r="F24" s="20"/>
      <c r="G24" s="20"/>
      <c r="H24" s="20"/>
    </row>
    <row r="25" spans="1:8" ht="15" customHeight="1" hidden="1">
      <c r="A25" s="20"/>
      <c r="B25" s="110" t="s">
        <v>30</v>
      </c>
      <c r="C25" s="110"/>
      <c r="D25" s="110"/>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00390625" defaultRowHeight="15.75"/>
  <cols>
    <col min="1" max="1" width="23.50390625" style="0" customWidth="1"/>
    <col min="2" max="2" width="66.125" style="0" customWidth="1"/>
  </cols>
  <sheetData>
    <row r="2" spans="1:2" ht="62.25" customHeight="1">
      <c r="A2" s="122" t="s">
        <v>108</v>
      </c>
      <c r="B2" s="122"/>
    </row>
    <row r="3" spans="1:2" ht="22.5" customHeight="1">
      <c r="A3" s="27" t="s">
        <v>109</v>
      </c>
      <c r="B3" s="32" t="s">
        <v>141</v>
      </c>
    </row>
    <row r="4" spans="1:2" ht="22.5" customHeight="1">
      <c r="A4" s="27" t="s">
        <v>110</v>
      </c>
      <c r="B4" s="28" t="s">
        <v>126</v>
      </c>
    </row>
    <row r="5" spans="1:2" ht="22.5" customHeight="1">
      <c r="A5" s="27" t="s">
        <v>111</v>
      </c>
      <c r="B5" s="29" t="s">
        <v>104</v>
      </c>
    </row>
    <row r="6" spans="1:2" ht="22.5" customHeight="1">
      <c r="A6" s="27" t="s">
        <v>112</v>
      </c>
      <c r="B6" s="29" t="s">
        <v>78</v>
      </c>
    </row>
    <row r="7" spans="1:2" ht="22.5" customHeight="1">
      <c r="A7" s="27" t="s">
        <v>113</v>
      </c>
      <c r="B7" s="31" t="s">
        <v>140</v>
      </c>
    </row>
    <row r="8" spans="1:2" ht="15.75">
      <c r="A8" s="30" t="s">
        <v>114</v>
      </c>
      <c r="B8" s="31"/>
    </row>
    <row r="9" ht="15.75">
      <c r="B9" s="29" t="s">
        <v>138</v>
      </c>
    </row>
    <row r="10" spans="1:2" ht="62.25" customHeight="1">
      <c r="A10" s="123" t="s">
        <v>115</v>
      </c>
      <c r="B10" s="123"/>
    </row>
    <row r="11" spans="1:2" ht="15.75">
      <c r="A11" s="124" t="s">
        <v>116</v>
      </c>
      <c r="B11" s="124"/>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9"/>
  </sheetPr>
  <dimension ref="A1:S78"/>
  <sheetViews>
    <sheetView zoomScalePageLayoutView="0" workbookViewId="0" topLeftCell="A49">
      <selection activeCell="F60" sqref="F60"/>
    </sheetView>
  </sheetViews>
  <sheetFormatPr defaultColWidth="9.00390625" defaultRowHeight="15.75"/>
  <cols>
    <col min="1" max="1" width="3.50390625" style="34" customWidth="1"/>
    <col min="2" max="2" width="16.00390625" style="34" customWidth="1"/>
    <col min="3" max="3" width="9.00390625" style="34" customWidth="1"/>
    <col min="4" max="5" width="7.375" style="34" customWidth="1"/>
    <col min="6" max="6" width="6.50390625" style="34" customWidth="1"/>
    <col min="7" max="7" width="6.125" style="34" customWidth="1"/>
    <col min="8" max="8" width="8.875" style="34" customWidth="1"/>
    <col min="9" max="9" width="7.875" style="34" customWidth="1"/>
    <col min="10" max="11" width="6.25390625" style="34" customWidth="1"/>
    <col min="12" max="12" width="5.75390625" style="34" customWidth="1"/>
    <col min="13" max="14" width="5.875" style="34" customWidth="1"/>
    <col min="15" max="15" width="5.625" style="34" customWidth="1"/>
    <col min="16" max="16" width="5.25390625" style="34" customWidth="1"/>
    <col min="17" max="17" width="7.50390625" style="34" customWidth="1"/>
    <col min="18" max="18" width="8.75390625" style="34" customWidth="1"/>
    <col min="19" max="19" width="4.75390625" style="34" customWidth="1"/>
    <col min="20" max="16384" width="9.00390625" style="34" customWidth="1"/>
  </cols>
  <sheetData>
    <row r="1" spans="1:19" ht="20.25" customHeight="1">
      <c r="A1" s="33" t="s">
        <v>15</v>
      </c>
      <c r="B1" s="33"/>
      <c r="C1" s="33"/>
      <c r="E1" s="139" t="s">
        <v>38</v>
      </c>
      <c r="F1" s="139"/>
      <c r="G1" s="139"/>
      <c r="H1" s="139"/>
      <c r="I1" s="139"/>
      <c r="J1" s="139"/>
      <c r="K1" s="139"/>
      <c r="L1" s="139"/>
      <c r="M1" s="139"/>
      <c r="N1" s="139"/>
      <c r="O1" s="139"/>
      <c r="P1" s="35" t="s">
        <v>124</v>
      </c>
      <c r="Q1" s="36"/>
      <c r="R1" s="36"/>
      <c r="S1" s="36"/>
    </row>
    <row r="2" spans="1:19" ht="17.25" customHeight="1">
      <c r="A2" s="142" t="s">
        <v>76</v>
      </c>
      <c r="B2" s="142"/>
      <c r="C2" s="142"/>
      <c r="D2" s="142"/>
      <c r="E2" s="140" t="s">
        <v>20</v>
      </c>
      <c r="F2" s="140"/>
      <c r="G2" s="140"/>
      <c r="H2" s="140"/>
      <c r="I2" s="140"/>
      <c r="J2" s="140"/>
      <c r="K2" s="140"/>
      <c r="L2" s="140"/>
      <c r="M2" s="140"/>
      <c r="N2" s="140"/>
      <c r="O2" s="140"/>
      <c r="P2" s="143" t="str">
        <f>Sheet1!B4</f>
        <v>Cục THADS tỉnh Thái Bình</v>
      </c>
      <c r="Q2" s="144"/>
      <c r="R2" s="144"/>
      <c r="S2" s="144"/>
    </row>
    <row r="3" spans="1:19" ht="14.25" customHeight="1">
      <c r="A3" s="142" t="s">
        <v>77</v>
      </c>
      <c r="B3" s="142"/>
      <c r="C3" s="142"/>
      <c r="D3" s="142"/>
      <c r="E3" s="141" t="str">
        <f>Sheet1!B3</f>
        <v>02 tháng / năm 2020</v>
      </c>
      <c r="F3" s="141"/>
      <c r="G3" s="141"/>
      <c r="H3" s="141"/>
      <c r="I3" s="141"/>
      <c r="J3" s="141"/>
      <c r="K3" s="141"/>
      <c r="L3" s="141"/>
      <c r="M3" s="141"/>
      <c r="N3" s="141"/>
      <c r="O3" s="141"/>
      <c r="P3" s="36" t="s">
        <v>58</v>
      </c>
      <c r="Q3" s="37"/>
      <c r="R3" s="36"/>
      <c r="S3" s="36"/>
    </row>
    <row r="4" spans="1:19" ht="14.25" customHeight="1">
      <c r="A4" s="33" t="s">
        <v>59</v>
      </c>
      <c r="B4" s="33"/>
      <c r="C4" s="33"/>
      <c r="D4" s="33"/>
      <c r="E4" s="33"/>
      <c r="F4" s="33"/>
      <c r="G4" s="33"/>
      <c r="H4" s="33"/>
      <c r="I4" s="33"/>
      <c r="J4" s="33"/>
      <c r="K4" s="33"/>
      <c r="L4" s="33"/>
      <c r="M4" s="33"/>
      <c r="N4" s="38"/>
      <c r="O4" s="38"/>
      <c r="P4" s="137" t="s">
        <v>22</v>
      </c>
      <c r="Q4" s="137"/>
      <c r="R4" s="137"/>
      <c r="S4" s="137"/>
    </row>
    <row r="5" spans="2:19" ht="12.75" customHeight="1">
      <c r="B5" s="39"/>
      <c r="C5" s="39"/>
      <c r="Q5" s="68" t="s">
        <v>75</v>
      </c>
      <c r="R5" s="36"/>
      <c r="S5" s="36"/>
    </row>
    <row r="6" spans="1:19" s="40" customFormat="1" ht="22.5" customHeight="1">
      <c r="A6" s="131" t="s">
        <v>33</v>
      </c>
      <c r="B6" s="131"/>
      <c r="C6" s="134" t="s">
        <v>60</v>
      </c>
      <c r="D6" s="135"/>
      <c r="E6" s="135"/>
      <c r="F6" s="132" t="s">
        <v>51</v>
      </c>
      <c r="G6" s="132" t="s">
        <v>61</v>
      </c>
      <c r="H6" s="136" t="s">
        <v>52</v>
      </c>
      <c r="I6" s="136"/>
      <c r="J6" s="136"/>
      <c r="K6" s="136"/>
      <c r="L6" s="136"/>
      <c r="M6" s="136"/>
      <c r="N6" s="136"/>
      <c r="O6" s="136"/>
      <c r="P6" s="136"/>
      <c r="Q6" s="136"/>
      <c r="R6" s="126" t="s">
        <v>62</v>
      </c>
      <c r="S6" s="126" t="s">
        <v>63</v>
      </c>
    </row>
    <row r="7" spans="1:19" s="36" customFormat="1" ht="16.5" customHeight="1">
      <c r="A7" s="131"/>
      <c r="B7" s="131"/>
      <c r="C7" s="126" t="s">
        <v>24</v>
      </c>
      <c r="D7" s="126" t="s">
        <v>5</v>
      </c>
      <c r="E7" s="132"/>
      <c r="F7" s="132"/>
      <c r="G7" s="132"/>
      <c r="H7" s="132" t="s">
        <v>18</v>
      </c>
      <c r="I7" s="126" t="s">
        <v>53</v>
      </c>
      <c r="J7" s="126"/>
      <c r="K7" s="126"/>
      <c r="L7" s="126"/>
      <c r="M7" s="126"/>
      <c r="N7" s="126"/>
      <c r="O7" s="126"/>
      <c r="P7" s="126"/>
      <c r="Q7" s="132" t="s">
        <v>64</v>
      </c>
      <c r="R7" s="132"/>
      <c r="S7" s="132"/>
    </row>
    <row r="8" spans="1:19" s="40" customFormat="1" ht="15.75" customHeight="1">
      <c r="A8" s="131"/>
      <c r="B8" s="131"/>
      <c r="C8" s="132"/>
      <c r="D8" s="132"/>
      <c r="E8" s="132"/>
      <c r="F8" s="132"/>
      <c r="G8" s="132"/>
      <c r="H8" s="132"/>
      <c r="I8" s="132" t="s">
        <v>18</v>
      </c>
      <c r="J8" s="126" t="s">
        <v>5</v>
      </c>
      <c r="K8" s="126"/>
      <c r="L8" s="126"/>
      <c r="M8" s="126"/>
      <c r="N8" s="126"/>
      <c r="O8" s="126"/>
      <c r="P8" s="126"/>
      <c r="Q8" s="132"/>
      <c r="R8" s="132"/>
      <c r="S8" s="132"/>
    </row>
    <row r="9" spans="1:19" s="40" customFormat="1" ht="15.75" customHeight="1">
      <c r="A9" s="131"/>
      <c r="B9" s="131"/>
      <c r="C9" s="132"/>
      <c r="D9" s="126" t="s">
        <v>65</v>
      </c>
      <c r="E9" s="126" t="s">
        <v>66</v>
      </c>
      <c r="F9" s="132"/>
      <c r="G9" s="132"/>
      <c r="H9" s="132"/>
      <c r="I9" s="132"/>
      <c r="J9" s="126" t="s">
        <v>67</v>
      </c>
      <c r="K9" s="126" t="s">
        <v>68</v>
      </c>
      <c r="L9" s="132" t="s">
        <v>54</v>
      </c>
      <c r="M9" s="132" t="s">
        <v>69</v>
      </c>
      <c r="N9" s="132" t="s">
        <v>55</v>
      </c>
      <c r="O9" s="132" t="s">
        <v>70</v>
      </c>
      <c r="P9" s="132" t="s">
        <v>71</v>
      </c>
      <c r="Q9" s="132"/>
      <c r="R9" s="132"/>
      <c r="S9" s="132"/>
    </row>
    <row r="10" spans="1:19" s="40" customFormat="1" ht="66.75" customHeight="1">
      <c r="A10" s="131"/>
      <c r="B10" s="131"/>
      <c r="C10" s="132"/>
      <c r="D10" s="132"/>
      <c r="E10" s="132"/>
      <c r="F10" s="132"/>
      <c r="G10" s="132"/>
      <c r="H10" s="132"/>
      <c r="I10" s="132"/>
      <c r="J10" s="126"/>
      <c r="K10" s="126"/>
      <c r="L10" s="132"/>
      <c r="M10" s="132"/>
      <c r="N10" s="132" t="s">
        <v>55</v>
      </c>
      <c r="O10" s="132" t="s">
        <v>70</v>
      </c>
      <c r="P10" s="132" t="s">
        <v>71</v>
      </c>
      <c r="Q10" s="132"/>
      <c r="R10" s="132"/>
      <c r="S10" s="132"/>
    </row>
    <row r="11" spans="1:19" ht="11.25" customHeight="1">
      <c r="A11" s="127" t="s">
        <v>4</v>
      </c>
      <c r="B11" s="128"/>
      <c r="C11" s="41">
        <v>1</v>
      </c>
      <c r="D11" s="41">
        <v>2</v>
      </c>
      <c r="E11" s="41">
        <v>3</v>
      </c>
      <c r="F11" s="41">
        <v>4</v>
      </c>
      <c r="G11" s="41">
        <v>5</v>
      </c>
      <c r="H11" s="41">
        <v>6</v>
      </c>
      <c r="I11" s="41">
        <v>7</v>
      </c>
      <c r="J11" s="41">
        <v>8</v>
      </c>
      <c r="K11" s="41">
        <v>9</v>
      </c>
      <c r="L11" s="41">
        <v>10</v>
      </c>
      <c r="M11" s="41">
        <v>11</v>
      </c>
      <c r="N11" s="41">
        <v>12</v>
      </c>
      <c r="O11" s="41">
        <v>13</v>
      </c>
      <c r="P11" s="41">
        <v>14</v>
      </c>
      <c r="Q11" s="41">
        <v>15</v>
      </c>
      <c r="R11" s="41">
        <v>16</v>
      </c>
      <c r="S11" s="41">
        <v>17</v>
      </c>
    </row>
    <row r="12" spans="1:19" ht="22.5" customHeight="1">
      <c r="A12" s="129" t="s">
        <v>17</v>
      </c>
      <c r="B12" s="130"/>
      <c r="C12" s="88">
        <f>+C13+C23</f>
        <v>4212</v>
      </c>
      <c r="D12" s="88">
        <f>+D13+D23</f>
        <v>2938</v>
      </c>
      <c r="E12" s="88">
        <f aca="true" t="shared" si="0" ref="E12:R12">+E13+E23</f>
        <v>1274</v>
      </c>
      <c r="F12" s="88">
        <f t="shared" si="0"/>
        <v>16</v>
      </c>
      <c r="G12" s="88">
        <f t="shared" si="0"/>
        <v>0</v>
      </c>
      <c r="H12" s="88">
        <f t="shared" si="0"/>
        <v>4196</v>
      </c>
      <c r="I12" s="88">
        <f t="shared" si="0"/>
        <v>2203</v>
      </c>
      <c r="J12" s="88">
        <f t="shared" si="0"/>
        <v>715</v>
      </c>
      <c r="K12" s="88">
        <f t="shared" si="0"/>
        <v>6</v>
      </c>
      <c r="L12" s="88">
        <f t="shared" si="0"/>
        <v>1473</v>
      </c>
      <c r="M12" s="88">
        <f t="shared" si="0"/>
        <v>4</v>
      </c>
      <c r="N12" s="88">
        <f t="shared" si="0"/>
        <v>2</v>
      </c>
      <c r="O12" s="88">
        <f t="shared" si="0"/>
        <v>0</v>
      </c>
      <c r="P12" s="88">
        <f t="shared" si="0"/>
        <v>3</v>
      </c>
      <c r="Q12" s="88">
        <f t="shared" si="0"/>
        <v>1993</v>
      </c>
      <c r="R12" s="88">
        <f t="shared" si="0"/>
        <v>3475</v>
      </c>
      <c r="S12" s="89">
        <f>+SUM(J12:K12)/I12</f>
        <v>0.32728098048116205</v>
      </c>
    </row>
    <row r="13" spans="1:19" ht="19.5" customHeight="1">
      <c r="A13" s="69" t="s">
        <v>0</v>
      </c>
      <c r="B13" s="70" t="s">
        <v>50</v>
      </c>
      <c r="C13" s="90">
        <f aca="true" t="shared" si="1" ref="C13:R13">+SUM(C14:C22)</f>
        <v>200</v>
      </c>
      <c r="D13" s="90">
        <f t="shared" si="1"/>
        <v>158</v>
      </c>
      <c r="E13" s="90">
        <f t="shared" si="1"/>
        <v>42</v>
      </c>
      <c r="F13" s="90">
        <f t="shared" si="1"/>
        <v>1</v>
      </c>
      <c r="G13" s="90">
        <f t="shared" si="1"/>
        <v>0</v>
      </c>
      <c r="H13" s="90">
        <f t="shared" si="1"/>
        <v>199</v>
      </c>
      <c r="I13" s="90">
        <f t="shared" si="1"/>
        <v>97</v>
      </c>
      <c r="J13" s="90">
        <f t="shared" si="1"/>
        <v>25</v>
      </c>
      <c r="K13" s="90">
        <f t="shared" si="1"/>
        <v>1</v>
      </c>
      <c r="L13" s="90">
        <f t="shared" si="1"/>
        <v>71</v>
      </c>
      <c r="M13" s="90">
        <f t="shared" si="1"/>
        <v>0</v>
      </c>
      <c r="N13" s="90">
        <f t="shared" si="1"/>
        <v>0</v>
      </c>
      <c r="O13" s="90">
        <f t="shared" si="1"/>
        <v>0</v>
      </c>
      <c r="P13" s="90">
        <f t="shared" si="1"/>
        <v>0</v>
      </c>
      <c r="Q13" s="90">
        <f t="shared" si="1"/>
        <v>102</v>
      </c>
      <c r="R13" s="90">
        <f t="shared" si="1"/>
        <v>173</v>
      </c>
      <c r="S13" s="89">
        <f aca="true" t="shared" si="2" ref="S13:S67">+SUM(J13:K13)/I13</f>
        <v>0.26804123711340205</v>
      </c>
    </row>
    <row r="14" spans="1:19" ht="19.5" customHeight="1">
      <c r="A14" s="71">
        <v>1</v>
      </c>
      <c r="B14" s="72" t="s">
        <v>78</v>
      </c>
      <c r="C14" s="91">
        <f aca="true" t="shared" si="3" ref="C14:C25">+D14+E14</f>
        <v>9</v>
      </c>
      <c r="D14" s="48">
        <v>5</v>
      </c>
      <c r="E14" s="48">
        <v>4</v>
      </c>
      <c r="F14" s="48"/>
      <c r="G14" s="48"/>
      <c r="H14" s="91">
        <f aca="true" t="shared" si="4" ref="H14:H25">+I14+Q14</f>
        <v>9</v>
      </c>
      <c r="I14" s="91">
        <f aca="true" t="shared" si="5" ref="I14:I25">+SUM(J14:P14)</f>
        <v>7</v>
      </c>
      <c r="J14" s="48">
        <v>4</v>
      </c>
      <c r="K14" s="48" t="s">
        <v>139</v>
      </c>
      <c r="L14" s="48">
        <v>3</v>
      </c>
      <c r="M14" s="48" t="s">
        <v>139</v>
      </c>
      <c r="N14" s="48" t="s">
        <v>139</v>
      </c>
      <c r="O14" s="48" t="s">
        <v>139</v>
      </c>
      <c r="P14" s="48" t="s">
        <v>139</v>
      </c>
      <c r="Q14" s="48">
        <v>2</v>
      </c>
      <c r="R14" s="93">
        <f>+SUM(L14:Q14)</f>
        <v>5</v>
      </c>
      <c r="S14" s="89">
        <f t="shared" si="2"/>
        <v>0.5714285714285714</v>
      </c>
    </row>
    <row r="15" spans="1:19" ht="19.5" customHeight="1">
      <c r="A15" s="71">
        <v>2</v>
      </c>
      <c r="B15" s="72" t="s">
        <v>103</v>
      </c>
      <c r="C15" s="91">
        <f t="shared" si="3"/>
        <v>20</v>
      </c>
      <c r="D15" s="48">
        <v>13</v>
      </c>
      <c r="E15" s="48">
        <v>7</v>
      </c>
      <c r="F15" s="48"/>
      <c r="G15" s="48"/>
      <c r="H15" s="91">
        <f t="shared" si="4"/>
        <v>20</v>
      </c>
      <c r="I15" s="91">
        <f t="shared" si="5"/>
        <v>16</v>
      </c>
      <c r="J15" s="48">
        <v>7</v>
      </c>
      <c r="K15" s="48" t="s">
        <v>139</v>
      </c>
      <c r="L15" s="48">
        <v>9</v>
      </c>
      <c r="M15" s="48" t="s">
        <v>139</v>
      </c>
      <c r="N15" s="48" t="s">
        <v>139</v>
      </c>
      <c r="O15" s="48" t="s">
        <v>139</v>
      </c>
      <c r="P15" s="48" t="s">
        <v>139</v>
      </c>
      <c r="Q15" s="48">
        <v>4</v>
      </c>
      <c r="R15" s="93">
        <f aca="true" t="shared" si="6" ref="R15:R67">+SUM(L15:Q15)</f>
        <v>13</v>
      </c>
      <c r="S15" s="89">
        <f t="shared" si="2"/>
        <v>0.4375</v>
      </c>
    </row>
    <row r="16" spans="1:19" ht="19.5" customHeight="1">
      <c r="A16" s="71">
        <v>3</v>
      </c>
      <c r="B16" s="72" t="s">
        <v>127</v>
      </c>
      <c r="C16" s="91">
        <f t="shared" si="3"/>
        <v>22</v>
      </c>
      <c r="D16" s="48">
        <v>17</v>
      </c>
      <c r="E16" s="48">
        <v>5</v>
      </c>
      <c r="F16" s="48"/>
      <c r="G16" s="48"/>
      <c r="H16" s="91">
        <f t="shared" si="4"/>
        <v>22</v>
      </c>
      <c r="I16" s="91">
        <f t="shared" si="5"/>
        <v>11</v>
      </c>
      <c r="J16" s="48">
        <v>1</v>
      </c>
      <c r="K16" s="48" t="s">
        <v>139</v>
      </c>
      <c r="L16" s="48">
        <v>10</v>
      </c>
      <c r="M16" s="48" t="s">
        <v>139</v>
      </c>
      <c r="N16" s="48" t="s">
        <v>139</v>
      </c>
      <c r="O16" s="48" t="s">
        <v>139</v>
      </c>
      <c r="P16" s="48" t="s">
        <v>139</v>
      </c>
      <c r="Q16" s="48">
        <v>11</v>
      </c>
      <c r="R16" s="93">
        <f t="shared" si="6"/>
        <v>21</v>
      </c>
      <c r="S16" s="89">
        <f t="shared" si="2"/>
        <v>0.09090909090909091</v>
      </c>
    </row>
    <row r="17" spans="1:19" ht="19.5" customHeight="1">
      <c r="A17" s="71">
        <v>4</v>
      </c>
      <c r="B17" s="72" t="s">
        <v>79</v>
      </c>
      <c r="C17" s="91">
        <f t="shared" si="3"/>
        <v>25</v>
      </c>
      <c r="D17" s="48">
        <v>24</v>
      </c>
      <c r="E17" s="48">
        <v>1</v>
      </c>
      <c r="F17" s="48"/>
      <c r="G17" s="48"/>
      <c r="H17" s="91">
        <f t="shared" si="4"/>
        <v>25</v>
      </c>
      <c r="I17" s="91">
        <f t="shared" si="5"/>
        <v>9</v>
      </c>
      <c r="J17" s="48">
        <v>1</v>
      </c>
      <c r="K17" s="48" t="s">
        <v>139</v>
      </c>
      <c r="L17" s="48">
        <v>8</v>
      </c>
      <c r="M17" s="48" t="s">
        <v>139</v>
      </c>
      <c r="N17" s="48" t="s">
        <v>139</v>
      </c>
      <c r="O17" s="48" t="s">
        <v>139</v>
      </c>
      <c r="P17" s="48" t="s">
        <v>139</v>
      </c>
      <c r="Q17" s="48">
        <v>16</v>
      </c>
      <c r="R17" s="93">
        <f t="shared" si="6"/>
        <v>24</v>
      </c>
      <c r="S17" s="89">
        <f t="shared" si="2"/>
        <v>0.1111111111111111</v>
      </c>
    </row>
    <row r="18" spans="1:19" ht="19.5" customHeight="1">
      <c r="A18" s="71">
        <v>5</v>
      </c>
      <c r="B18" s="72" t="s">
        <v>128</v>
      </c>
      <c r="C18" s="91">
        <f t="shared" si="3"/>
        <v>48</v>
      </c>
      <c r="D18" s="48">
        <v>36</v>
      </c>
      <c r="E18" s="48">
        <v>12</v>
      </c>
      <c r="F18" s="48"/>
      <c r="G18" s="48"/>
      <c r="H18" s="91">
        <f t="shared" si="4"/>
        <v>48</v>
      </c>
      <c r="I18" s="91">
        <f t="shared" si="5"/>
        <v>16</v>
      </c>
      <c r="J18" s="48">
        <v>3</v>
      </c>
      <c r="K18" s="48" t="s">
        <v>139</v>
      </c>
      <c r="L18" s="48">
        <v>13</v>
      </c>
      <c r="M18" s="48" t="s">
        <v>139</v>
      </c>
      <c r="N18" s="48" t="s">
        <v>139</v>
      </c>
      <c r="O18" s="48" t="s">
        <v>139</v>
      </c>
      <c r="P18" s="48" t="s">
        <v>139</v>
      </c>
      <c r="Q18" s="48">
        <v>32</v>
      </c>
      <c r="R18" s="93">
        <f t="shared" si="6"/>
        <v>45</v>
      </c>
      <c r="S18" s="89">
        <f t="shared" si="2"/>
        <v>0.1875</v>
      </c>
    </row>
    <row r="19" spans="1:19" ht="19.5" customHeight="1">
      <c r="A19" s="71">
        <v>6</v>
      </c>
      <c r="B19" s="72" t="s">
        <v>83</v>
      </c>
      <c r="C19" s="91">
        <f t="shared" si="3"/>
        <v>39</v>
      </c>
      <c r="D19" s="48">
        <v>35</v>
      </c>
      <c r="E19" s="48">
        <v>4</v>
      </c>
      <c r="F19" s="48"/>
      <c r="G19" s="48"/>
      <c r="H19" s="91">
        <f t="shared" si="4"/>
        <v>39</v>
      </c>
      <c r="I19" s="91">
        <f t="shared" si="5"/>
        <v>17</v>
      </c>
      <c r="J19" s="48">
        <v>3</v>
      </c>
      <c r="K19" s="48">
        <v>1</v>
      </c>
      <c r="L19" s="48">
        <v>13</v>
      </c>
      <c r="M19" s="48" t="s">
        <v>139</v>
      </c>
      <c r="N19" s="48" t="s">
        <v>139</v>
      </c>
      <c r="O19" s="48" t="s">
        <v>139</v>
      </c>
      <c r="P19" s="48" t="s">
        <v>139</v>
      </c>
      <c r="Q19" s="48">
        <v>22</v>
      </c>
      <c r="R19" s="93">
        <f t="shared" si="6"/>
        <v>35</v>
      </c>
      <c r="S19" s="89">
        <f t="shared" si="2"/>
        <v>0.23529411764705882</v>
      </c>
    </row>
    <row r="20" spans="1:19" ht="19.5" customHeight="1">
      <c r="A20" s="71">
        <v>7</v>
      </c>
      <c r="B20" s="72" t="s">
        <v>129</v>
      </c>
      <c r="C20" s="91">
        <f t="shared" si="3"/>
        <v>12</v>
      </c>
      <c r="D20" s="48">
        <v>6</v>
      </c>
      <c r="E20" s="48">
        <v>6</v>
      </c>
      <c r="F20" s="48">
        <v>1</v>
      </c>
      <c r="G20" s="48"/>
      <c r="H20" s="91">
        <f t="shared" si="4"/>
        <v>11</v>
      </c>
      <c r="I20" s="91">
        <f t="shared" si="5"/>
        <v>9</v>
      </c>
      <c r="J20" s="48">
        <v>4</v>
      </c>
      <c r="K20" s="48" t="s">
        <v>139</v>
      </c>
      <c r="L20" s="48">
        <v>5</v>
      </c>
      <c r="M20" s="48" t="s">
        <v>139</v>
      </c>
      <c r="N20" s="48" t="s">
        <v>139</v>
      </c>
      <c r="O20" s="48" t="s">
        <v>139</v>
      </c>
      <c r="P20" s="48" t="s">
        <v>139</v>
      </c>
      <c r="Q20" s="48">
        <v>2</v>
      </c>
      <c r="R20" s="93">
        <f t="shared" si="6"/>
        <v>7</v>
      </c>
      <c r="S20" s="89">
        <f t="shared" si="2"/>
        <v>0.4444444444444444</v>
      </c>
    </row>
    <row r="21" spans="1:19" ht="19.5" customHeight="1">
      <c r="A21" s="71">
        <v>8</v>
      </c>
      <c r="B21" s="72" t="s">
        <v>130</v>
      </c>
      <c r="C21" s="91">
        <f t="shared" si="3"/>
        <v>13</v>
      </c>
      <c r="D21" s="48">
        <v>10</v>
      </c>
      <c r="E21" s="48">
        <v>3</v>
      </c>
      <c r="F21" s="48"/>
      <c r="G21" s="48"/>
      <c r="H21" s="91">
        <f t="shared" si="4"/>
        <v>13</v>
      </c>
      <c r="I21" s="91">
        <f t="shared" si="5"/>
        <v>7</v>
      </c>
      <c r="J21" s="48">
        <v>2</v>
      </c>
      <c r="K21" s="48" t="s">
        <v>139</v>
      </c>
      <c r="L21" s="48">
        <v>5</v>
      </c>
      <c r="M21" s="48" t="s">
        <v>139</v>
      </c>
      <c r="N21" s="48" t="s">
        <v>139</v>
      </c>
      <c r="O21" s="48" t="s">
        <v>139</v>
      </c>
      <c r="P21" s="48" t="s">
        <v>139</v>
      </c>
      <c r="Q21" s="48">
        <v>6</v>
      </c>
      <c r="R21" s="93">
        <f t="shared" si="6"/>
        <v>11</v>
      </c>
      <c r="S21" s="89">
        <f t="shared" si="2"/>
        <v>0.2857142857142857</v>
      </c>
    </row>
    <row r="22" spans="1:19" ht="19.5" customHeight="1">
      <c r="A22" s="71">
        <v>9</v>
      </c>
      <c r="B22" s="72" t="s">
        <v>85</v>
      </c>
      <c r="C22" s="91">
        <f>+D22+E22</f>
        <v>12</v>
      </c>
      <c r="D22" s="48">
        <v>12</v>
      </c>
      <c r="E22" s="48"/>
      <c r="F22" s="48"/>
      <c r="G22" s="48"/>
      <c r="H22" s="91">
        <f t="shared" si="4"/>
        <v>12</v>
      </c>
      <c r="I22" s="91">
        <f t="shared" si="5"/>
        <v>5</v>
      </c>
      <c r="J22" s="48" t="s">
        <v>139</v>
      </c>
      <c r="K22" s="48" t="s">
        <v>139</v>
      </c>
      <c r="L22" s="48">
        <v>5</v>
      </c>
      <c r="M22" s="48" t="s">
        <v>139</v>
      </c>
      <c r="N22" s="48" t="s">
        <v>139</v>
      </c>
      <c r="O22" s="48" t="s">
        <v>139</v>
      </c>
      <c r="P22" s="48" t="s">
        <v>139</v>
      </c>
      <c r="Q22" s="48">
        <v>7</v>
      </c>
      <c r="R22" s="93">
        <f t="shared" si="6"/>
        <v>12</v>
      </c>
      <c r="S22" s="89">
        <f t="shared" si="2"/>
        <v>0</v>
      </c>
    </row>
    <row r="23" spans="1:19" ht="19.5" customHeight="1">
      <c r="A23" s="69" t="s">
        <v>1</v>
      </c>
      <c r="B23" s="70" t="s">
        <v>10</v>
      </c>
      <c r="C23" s="90">
        <f>+C24+C31+C36+C40+C46+C52+C58+C63</f>
        <v>4012</v>
      </c>
      <c r="D23" s="90">
        <f aca="true" t="shared" si="7" ref="C23:R23">+D24+D31+D36+D40+D46+D52+D58+D63</f>
        <v>2780</v>
      </c>
      <c r="E23" s="90">
        <f t="shared" si="7"/>
        <v>1232</v>
      </c>
      <c r="F23" s="90">
        <f t="shared" si="7"/>
        <v>15</v>
      </c>
      <c r="G23" s="90">
        <f t="shared" si="7"/>
        <v>0</v>
      </c>
      <c r="H23" s="90">
        <f t="shared" si="7"/>
        <v>3997</v>
      </c>
      <c r="I23" s="90">
        <f t="shared" si="7"/>
        <v>2106</v>
      </c>
      <c r="J23" s="90">
        <f t="shared" si="7"/>
        <v>690</v>
      </c>
      <c r="K23" s="90">
        <f t="shared" si="7"/>
        <v>5</v>
      </c>
      <c r="L23" s="90">
        <f t="shared" si="7"/>
        <v>1402</v>
      </c>
      <c r="M23" s="90">
        <f t="shared" si="7"/>
        <v>4</v>
      </c>
      <c r="N23" s="90">
        <f t="shared" si="7"/>
        <v>2</v>
      </c>
      <c r="O23" s="90">
        <f t="shared" si="7"/>
        <v>0</v>
      </c>
      <c r="P23" s="90">
        <f t="shared" si="7"/>
        <v>3</v>
      </c>
      <c r="Q23" s="90">
        <f t="shared" si="7"/>
        <v>1891</v>
      </c>
      <c r="R23" s="90">
        <f t="shared" si="7"/>
        <v>3302</v>
      </c>
      <c r="S23" s="89">
        <f t="shared" si="2"/>
        <v>0.33000949667616336</v>
      </c>
    </row>
    <row r="24" spans="1:19" s="52" customFormat="1" ht="19.5" customHeight="1">
      <c r="A24" s="50">
        <v>1</v>
      </c>
      <c r="B24" s="51" t="s">
        <v>80</v>
      </c>
      <c r="C24" s="91">
        <f>+SUM(C25:C30)</f>
        <v>789</v>
      </c>
      <c r="D24" s="91">
        <f>+SUM(D25:D30)</f>
        <v>522</v>
      </c>
      <c r="E24" s="91">
        <f aca="true" t="shared" si="8" ref="E24:Q24">+SUM(E25:E30)</f>
        <v>267</v>
      </c>
      <c r="F24" s="91">
        <f t="shared" si="8"/>
        <v>10</v>
      </c>
      <c r="G24" s="91">
        <f t="shared" si="8"/>
        <v>0</v>
      </c>
      <c r="H24" s="91">
        <f t="shared" si="8"/>
        <v>779</v>
      </c>
      <c r="I24" s="91">
        <f t="shared" si="8"/>
        <v>448</v>
      </c>
      <c r="J24" s="91">
        <f t="shared" si="8"/>
        <v>128</v>
      </c>
      <c r="K24" s="91">
        <f t="shared" si="8"/>
        <v>0</v>
      </c>
      <c r="L24" s="91">
        <f t="shared" si="8"/>
        <v>319</v>
      </c>
      <c r="M24" s="91">
        <f t="shared" si="8"/>
        <v>0</v>
      </c>
      <c r="N24" s="91">
        <f t="shared" si="8"/>
        <v>1</v>
      </c>
      <c r="O24" s="91">
        <f t="shared" si="8"/>
        <v>0</v>
      </c>
      <c r="P24" s="91">
        <f t="shared" si="8"/>
        <v>0</v>
      </c>
      <c r="Q24" s="91">
        <f t="shared" si="8"/>
        <v>331</v>
      </c>
      <c r="R24" s="94">
        <f t="shared" si="6"/>
        <v>651</v>
      </c>
      <c r="S24" s="89">
        <f t="shared" si="2"/>
        <v>0.2857142857142857</v>
      </c>
    </row>
    <row r="25" spans="1:19" s="55" customFormat="1" ht="19.5" customHeight="1">
      <c r="A25" s="53">
        <v>1</v>
      </c>
      <c r="B25" s="72" t="s">
        <v>81</v>
      </c>
      <c r="C25" s="91">
        <f t="shared" si="3"/>
        <v>105</v>
      </c>
      <c r="D25" s="74">
        <v>59</v>
      </c>
      <c r="E25" s="74">
        <v>46</v>
      </c>
      <c r="F25" s="74">
        <v>3</v>
      </c>
      <c r="G25" s="74"/>
      <c r="H25" s="91">
        <f t="shared" si="4"/>
        <v>102</v>
      </c>
      <c r="I25" s="91">
        <f t="shared" si="5"/>
        <v>65</v>
      </c>
      <c r="J25" s="74">
        <v>24</v>
      </c>
      <c r="K25" s="74">
        <v>0</v>
      </c>
      <c r="L25" s="74">
        <v>41</v>
      </c>
      <c r="M25" s="74">
        <v>0</v>
      </c>
      <c r="N25" s="74">
        <v>0</v>
      </c>
      <c r="O25" s="74">
        <v>0</v>
      </c>
      <c r="P25" s="74">
        <v>0</v>
      </c>
      <c r="Q25" s="74">
        <v>37</v>
      </c>
      <c r="R25" s="93">
        <f t="shared" si="6"/>
        <v>78</v>
      </c>
      <c r="S25" s="89">
        <f t="shared" si="2"/>
        <v>0.36923076923076925</v>
      </c>
    </row>
    <row r="26" spans="1:19" s="55" customFormat="1" ht="19.5" customHeight="1">
      <c r="A26" s="53">
        <v>2</v>
      </c>
      <c r="B26" s="72" t="s">
        <v>106</v>
      </c>
      <c r="C26" s="91">
        <f>+D26+E26</f>
        <v>132</v>
      </c>
      <c r="D26" s="74">
        <v>106</v>
      </c>
      <c r="E26" s="74">
        <v>26</v>
      </c>
      <c r="F26" s="74">
        <v>1</v>
      </c>
      <c r="G26" s="74"/>
      <c r="H26" s="91">
        <f>+I26+Q26</f>
        <v>131</v>
      </c>
      <c r="I26" s="91">
        <f>+SUM(J26:P26)</f>
        <v>68</v>
      </c>
      <c r="J26" s="74">
        <v>16</v>
      </c>
      <c r="K26" s="74">
        <v>0</v>
      </c>
      <c r="L26" s="74">
        <v>52</v>
      </c>
      <c r="M26" s="74">
        <v>0</v>
      </c>
      <c r="N26" s="74">
        <v>0</v>
      </c>
      <c r="O26" s="74">
        <v>0</v>
      </c>
      <c r="P26" s="74">
        <v>0</v>
      </c>
      <c r="Q26" s="74">
        <v>63</v>
      </c>
      <c r="R26" s="93">
        <f t="shared" si="6"/>
        <v>115</v>
      </c>
      <c r="S26" s="89">
        <f t="shared" si="2"/>
        <v>0.23529411764705882</v>
      </c>
    </row>
    <row r="27" spans="1:19" s="55" customFormat="1" ht="19.5" customHeight="1">
      <c r="A27" s="53">
        <v>3</v>
      </c>
      <c r="B27" s="72" t="s">
        <v>93</v>
      </c>
      <c r="C27" s="91">
        <f>+D27+E27</f>
        <v>141</v>
      </c>
      <c r="D27" s="74">
        <v>101</v>
      </c>
      <c r="E27" s="74">
        <v>40</v>
      </c>
      <c r="F27" s="74">
        <v>0</v>
      </c>
      <c r="G27" s="74"/>
      <c r="H27" s="91">
        <f>+I27+Q27</f>
        <v>141</v>
      </c>
      <c r="I27" s="91">
        <f>+SUM(J27:P27)</f>
        <v>66</v>
      </c>
      <c r="J27" s="74">
        <v>24</v>
      </c>
      <c r="K27" s="74">
        <v>0</v>
      </c>
      <c r="L27" s="74">
        <v>42</v>
      </c>
      <c r="M27" s="74">
        <v>0</v>
      </c>
      <c r="N27" s="74">
        <v>0</v>
      </c>
      <c r="O27" s="74">
        <v>0</v>
      </c>
      <c r="P27" s="74">
        <v>0</v>
      </c>
      <c r="Q27" s="74">
        <v>75</v>
      </c>
      <c r="R27" s="93">
        <f t="shared" si="6"/>
        <v>117</v>
      </c>
      <c r="S27" s="89">
        <f t="shared" si="2"/>
        <v>0.36363636363636365</v>
      </c>
    </row>
    <row r="28" spans="1:19" s="55" customFormat="1" ht="19.5" customHeight="1">
      <c r="A28" s="53">
        <v>4</v>
      </c>
      <c r="B28" s="72" t="s">
        <v>105</v>
      </c>
      <c r="C28" s="91">
        <f>+D28+E28</f>
        <v>100</v>
      </c>
      <c r="D28" s="74">
        <v>69</v>
      </c>
      <c r="E28" s="74">
        <v>31</v>
      </c>
      <c r="F28" s="74">
        <v>0</v>
      </c>
      <c r="G28" s="74"/>
      <c r="H28" s="91">
        <f>+I28+Q28</f>
        <v>100</v>
      </c>
      <c r="I28" s="91">
        <f>+SUM(J28:P28)</f>
        <v>54</v>
      </c>
      <c r="J28" s="74">
        <v>19</v>
      </c>
      <c r="K28" s="74">
        <v>0</v>
      </c>
      <c r="L28" s="74">
        <v>35</v>
      </c>
      <c r="M28" s="74">
        <v>0</v>
      </c>
      <c r="N28" s="74">
        <v>0</v>
      </c>
      <c r="O28" s="74">
        <v>0</v>
      </c>
      <c r="P28" s="74">
        <v>0</v>
      </c>
      <c r="Q28" s="74">
        <v>46</v>
      </c>
      <c r="R28" s="93">
        <f t="shared" si="6"/>
        <v>81</v>
      </c>
      <c r="S28" s="89">
        <f t="shared" si="2"/>
        <v>0.35185185185185186</v>
      </c>
    </row>
    <row r="29" spans="1:19" s="55" customFormat="1" ht="19.5" customHeight="1">
      <c r="A29" s="53">
        <v>5</v>
      </c>
      <c r="B29" s="72" t="s">
        <v>82</v>
      </c>
      <c r="C29" s="91">
        <f>+D29+E29</f>
        <v>129</v>
      </c>
      <c r="D29" s="74">
        <v>89</v>
      </c>
      <c r="E29" s="74">
        <v>40</v>
      </c>
      <c r="F29" s="74">
        <v>2</v>
      </c>
      <c r="G29" s="74"/>
      <c r="H29" s="91">
        <f>+I29+Q29</f>
        <v>127</v>
      </c>
      <c r="I29" s="91">
        <f>+SUM(J29:P29)</f>
        <v>70</v>
      </c>
      <c r="J29" s="74">
        <v>17</v>
      </c>
      <c r="K29" s="74">
        <v>0</v>
      </c>
      <c r="L29" s="74">
        <v>52</v>
      </c>
      <c r="M29" s="74">
        <v>0</v>
      </c>
      <c r="N29" s="74">
        <v>1</v>
      </c>
      <c r="O29" s="74">
        <v>0</v>
      </c>
      <c r="P29" s="74">
        <v>0</v>
      </c>
      <c r="Q29" s="74">
        <v>57</v>
      </c>
      <c r="R29" s="93">
        <f t="shared" si="6"/>
        <v>110</v>
      </c>
      <c r="S29" s="89">
        <f t="shared" si="2"/>
        <v>0.24285714285714285</v>
      </c>
    </row>
    <row r="30" spans="1:19" s="55" customFormat="1" ht="19.5" customHeight="1">
      <c r="A30" s="53">
        <v>6</v>
      </c>
      <c r="B30" s="72" t="s">
        <v>131</v>
      </c>
      <c r="C30" s="91">
        <f>+D30+E30</f>
        <v>182</v>
      </c>
      <c r="D30" s="74">
        <v>98</v>
      </c>
      <c r="E30" s="74">
        <v>84</v>
      </c>
      <c r="F30" s="74">
        <v>4</v>
      </c>
      <c r="G30" s="74"/>
      <c r="H30" s="91">
        <f>+I30+Q30</f>
        <v>178</v>
      </c>
      <c r="I30" s="91">
        <f>+SUM(J30:P30)</f>
        <v>125</v>
      </c>
      <c r="J30" s="74">
        <v>28</v>
      </c>
      <c r="K30" s="74">
        <v>0</v>
      </c>
      <c r="L30" s="74">
        <v>97</v>
      </c>
      <c r="M30" s="74">
        <v>0</v>
      </c>
      <c r="N30" s="74">
        <v>0</v>
      </c>
      <c r="O30" s="74">
        <v>0</v>
      </c>
      <c r="P30" s="74">
        <v>0</v>
      </c>
      <c r="Q30" s="74">
        <v>53</v>
      </c>
      <c r="R30" s="93">
        <f t="shared" si="6"/>
        <v>150</v>
      </c>
      <c r="S30" s="89">
        <f t="shared" si="2"/>
        <v>0.224</v>
      </c>
    </row>
    <row r="31" spans="1:19" s="52" customFormat="1" ht="19.5" customHeight="1">
      <c r="A31" s="50">
        <v>2</v>
      </c>
      <c r="B31" s="51" t="s">
        <v>84</v>
      </c>
      <c r="C31" s="90">
        <f>+SUM(C32:C35)</f>
        <v>501</v>
      </c>
      <c r="D31" s="90">
        <f aca="true" t="shared" si="9" ref="D31:Q31">+SUM(D32:D35)</f>
        <v>344</v>
      </c>
      <c r="E31" s="90">
        <f t="shared" si="9"/>
        <v>157</v>
      </c>
      <c r="F31" s="90">
        <f t="shared" si="9"/>
        <v>0</v>
      </c>
      <c r="G31" s="90">
        <f t="shared" si="9"/>
        <v>0</v>
      </c>
      <c r="H31" s="90">
        <f t="shared" si="9"/>
        <v>501</v>
      </c>
      <c r="I31" s="90">
        <f t="shared" si="9"/>
        <v>240</v>
      </c>
      <c r="J31" s="90">
        <f t="shared" si="9"/>
        <v>86</v>
      </c>
      <c r="K31" s="90">
        <f t="shared" si="9"/>
        <v>1</v>
      </c>
      <c r="L31" s="90">
        <f t="shared" si="9"/>
        <v>151</v>
      </c>
      <c r="M31" s="90">
        <f t="shared" si="9"/>
        <v>0</v>
      </c>
      <c r="N31" s="90">
        <f t="shared" si="9"/>
        <v>0</v>
      </c>
      <c r="O31" s="90">
        <f t="shared" si="9"/>
        <v>0</v>
      </c>
      <c r="P31" s="90">
        <f t="shared" si="9"/>
        <v>2</v>
      </c>
      <c r="Q31" s="90">
        <f t="shared" si="9"/>
        <v>261</v>
      </c>
      <c r="R31" s="94">
        <f t="shared" si="6"/>
        <v>414</v>
      </c>
      <c r="S31" s="89">
        <f t="shared" si="2"/>
        <v>0.3625</v>
      </c>
    </row>
    <row r="32" spans="1:19" s="55" customFormat="1" ht="19.5" customHeight="1">
      <c r="A32" s="53">
        <v>1</v>
      </c>
      <c r="B32" s="54" t="s">
        <v>132</v>
      </c>
      <c r="C32" s="91">
        <f>+D32+E32</f>
        <v>163</v>
      </c>
      <c r="D32" s="74">
        <v>109</v>
      </c>
      <c r="E32" s="74">
        <v>54</v>
      </c>
      <c r="F32" s="74"/>
      <c r="G32" s="74"/>
      <c r="H32" s="91">
        <f>+I32+Q32</f>
        <v>163</v>
      </c>
      <c r="I32" s="91">
        <f>+SUM(J32:P32)</f>
        <v>86</v>
      </c>
      <c r="J32" s="74">
        <v>30</v>
      </c>
      <c r="K32" s="74">
        <v>1</v>
      </c>
      <c r="L32" s="74">
        <v>55</v>
      </c>
      <c r="M32" s="74">
        <v>0</v>
      </c>
      <c r="N32" s="74">
        <v>0</v>
      </c>
      <c r="O32" s="74">
        <v>0</v>
      </c>
      <c r="P32" s="74">
        <v>0</v>
      </c>
      <c r="Q32" s="74">
        <v>77</v>
      </c>
      <c r="R32" s="93">
        <f t="shared" si="6"/>
        <v>132</v>
      </c>
      <c r="S32" s="89">
        <f t="shared" si="2"/>
        <v>0.36046511627906974</v>
      </c>
    </row>
    <row r="33" spans="1:19" s="55" customFormat="1" ht="19.5" customHeight="1">
      <c r="A33" s="53">
        <v>2</v>
      </c>
      <c r="B33" s="54" t="s">
        <v>117</v>
      </c>
      <c r="C33" s="91">
        <f>+D33+E33</f>
        <v>107</v>
      </c>
      <c r="D33" s="74">
        <v>85</v>
      </c>
      <c r="E33" s="74">
        <v>22</v>
      </c>
      <c r="F33" s="74"/>
      <c r="G33" s="74"/>
      <c r="H33" s="91">
        <f>+I33+Q33</f>
        <v>107</v>
      </c>
      <c r="I33" s="91">
        <f>+SUM(J33:P33)</f>
        <v>43</v>
      </c>
      <c r="J33" s="74">
        <v>13</v>
      </c>
      <c r="K33" s="74">
        <v>0</v>
      </c>
      <c r="L33" s="74">
        <v>28</v>
      </c>
      <c r="M33" s="74">
        <v>0</v>
      </c>
      <c r="N33" s="74">
        <v>0</v>
      </c>
      <c r="O33" s="74">
        <v>0</v>
      </c>
      <c r="P33" s="74">
        <v>2</v>
      </c>
      <c r="Q33" s="74">
        <v>64</v>
      </c>
      <c r="R33" s="93">
        <f t="shared" si="6"/>
        <v>94</v>
      </c>
      <c r="S33" s="89">
        <f t="shared" si="2"/>
        <v>0.3023255813953488</v>
      </c>
    </row>
    <row r="34" spans="1:19" s="55" customFormat="1" ht="19.5" customHeight="1">
      <c r="A34" s="53">
        <v>3</v>
      </c>
      <c r="B34" s="54" t="s">
        <v>86</v>
      </c>
      <c r="C34" s="91">
        <f>+D34+E34</f>
        <v>129</v>
      </c>
      <c r="D34" s="74">
        <v>76</v>
      </c>
      <c r="E34" s="74">
        <v>53</v>
      </c>
      <c r="F34" s="74"/>
      <c r="G34" s="74"/>
      <c r="H34" s="91">
        <f>+I34+Q34</f>
        <v>129</v>
      </c>
      <c r="I34" s="91">
        <f>+SUM(J34:P34)</f>
        <v>66</v>
      </c>
      <c r="J34" s="74">
        <v>32</v>
      </c>
      <c r="K34" s="74">
        <v>0</v>
      </c>
      <c r="L34" s="74">
        <v>34</v>
      </c>
      <c r="M34" s="74">
        <v>0</v>
      </c>
      <c r="N34" s="74">
        <v>0</v>
      </c>
      <c r="O34" s="74">
        <v>0</v>
      </c>
      <c r="P34" s="74">
        <v>0</v>
      </c>
      <c r="Q34" s="74">
        <v>63</v>
      </c>
      <c r="R34" s="93">
        <f t="shared" si="6"/>
        <v>97</v>
      </c>
      <c r="S34" s="89">
        <f t="shared" si="2"/>
        <v>0.48484848484848486</v>
      </c>
    </row>
    <row r="35" spans="1:19" s="55" customFormat="1" ht="19.5" customHeight="1">
      <c r="A35" s="53">
        <v>4</v>
      </c>
      <c r="B35" s="54" t="s">
        <v>123</v>
      </c>
      <c r="C35" s="91">
        <f>+D35+E35</f>
        <v>102</v>
      </c>
      <c r="D35" s="74">
        <v>74</v>
      </c>
      <c r="E35" s="74">
        <v>28</v>
      </c>
      <c r="F35" s="74"/>
      <c r="G35" s="74"/>
      <c r="H35" s="91">
        <f>+I35+Q35</f>
        <v>102</v>
      </c>
      <c r="I35" s="91">
        <f>+SUM(J35:P35)</f>
        <v>45</v>
      </c>
      <c r="J35" s="74">
        <v>11</v>
      </c>
      <c r="K35" s="74">
        <v>0</v>
      </c>
      <c r="L35" s="74">
        <v>34</v>
      </c>
      <c r="M35" s="74">
        <v>0</v>
      </c>
      <c r="N35" s="74">
        <v>0</v>
      </c>
      <c r="O35" s="74">
        <v>0</v>
      </c>
      <c r="P35" s="74">
        <v>0</v>
      </c>
      <c r="Q35" s="74">
        <v>57</v>
      </c>
      <c r="R35" s="93">
        <f t="shared" si="6"/>
        <v>91</v>
      </c>
      <c r="S35" s="89">
        <f t="shared" si="2"/>
        <v>0.24444444444444444</v>
      </c>
    </row>
    <row r="36" spans="1:19" s="52" customFormat="1" ht="19.5" customHeight="1">
      <c r="A36" s="50">
        <v>3</v>
      </c>
      <c r="B36" s="51" t="s">
        <v>87</v>
      </c>
      <c r="C36" s="90">
        <f>+SUM(C37:C39)</f>
        <v>403</v>
      </c>
      <c r="D36" s="90">
        <f aca="true" t="shared" si="10" ref="D36:Q36">+SUM(D37:D39)</f>
        <v>309</v>
      </c>
      <c r="E36" s="90">
        <f t="shared" si="10"/>
        <v>94</v>
      </c>
      <c r="F36" s="90">
        <f t="shared" si="10"/>
        <v>4</v>
      </c>
      <c r="G36" s="90">
        <f t="shared" si="10"/>
        <v>0</v>
      </c>
      <c r="H36" s="90">
        <f t="shared" si="10"/>
        <v>399</v>
      </c>
      <c r="I36" s="90">
        <f t="shared" si="10"/>
        <v>189</v>
      </c>
      <c r="J36" s="90">
        <f t="shared" si="10"/>
        <v>68</v>
      </c>
      <c r="K36" s="90">
        <f t="shared" si="10"/>
        <v>0</v>
      </c>
      <c r="L36" s="90">
        <f t="shared" si="10"/>
        <v>121</v>
      </c>
      <c r="M36" s="90">
        <f t="shared" si="10"/>
        <v>0</v>
      </c>
      <c r="N36" s="90">
        <f t="shared" si="10"/>
        <v>0</v>
      </c>
      <c r="O36" s="90">
        <f t="shared" si="10"/>
        <v>0</v>
      </c>
      <c r="P36" s="90">
        <f t="shared" si="10"/>
        <v>0</v>
      </c>
      <c r="Q36" s="90">
        <f t="shared" si="10"/>
        <v>210</v>
      </c>
      <c r="R36" s="94">
        <f t="shared" si="6"/>
        <v>331</v>
      </c>
      <c r="S36" s="89">
        <f t="shared" si="2"/>
        <v>0.35978835978835977</v>
      </c>
    </row>
    <row r="37" spans="1:19" s="55" customFormat="1" ht="19.5" customHeight="1">
      <c r="A37" s="53">
        <v>1</v>
      </c>
      <c r="B37" s="54" t="s">
        <v>90</v>
      </c>
      <c r="C37" s="91">
        <f>+D37+E37</f>
        <v>119</v>
      </c>
      <c r="D37" s="74">
        <v>104</v>
      </c>
      <c r="E37" s="74">
        <v>15</v>
      </c>
      <c r="F37" s="73">
        <v>1</v>
      </c>
      <c r="G37" s="74"/>
      <c r="H37" s="91">
        <f>+I37+Q37</f>
        <v>118</v>
      </c>
      <c r="I37" s="91">
        <f>+SUM(J37:P37)</f>
        <v>41</v>
      </c>
      <c r="J37" s="74">
        <v>10</v>
      </c>
      <c r="K37" s="74"/>
      <c r="L37" s="74">
        <v>31</v>
      </c>
      <c r="M37" s="74">
        <v>0</v>
      </c>
      <c r="N37" s="73">
        <v>0</v>
      </c>
      <c r="O37" s="74">
        <v>0</v>
      </c>
      <c r="P37" s="74">
        <v>0</v>
      </c>
      <c r="Q37" s="74">
        <v>77</v>
      </c>
      <c r="R37" s="93">
        <f t="shared" si="6"/>
        <v>108</v>
      </c>
      <c r="S37" s="89">
        <f t="shared" si="2"/>
        <v>0.24390243902439024</v>
      </c>
    </row>
    <row r="38" spans="1:19" s="55" customFormat="1" ht="19.5" customHeight="1">
      <c r="A38" s="53">
        <v>2</v>
      </c>
      <c r="B38" s="54" t="s">
        <v>89</v>
      </c>
      <c r="C38" s="91">
        <f>+D38+E38</f>
        <v>158</v>
      </c>
      <c r="D38" s="74">
        <v>130</v>
      </c>
      <c r="E38" s="74">
        <v>28</v>
      </c>
      <c r="F38" s="73">
        <v>0</v>
      </c>
      <c r="G38" s="74"/>
      <c r="H38" s="91">
        <f>+I38+Q38</f>
        <v>158</v>
      </c>
      <c r="I38" s="91">
        <f>+SUM(J38:P38)</f>
        <v>65</v>
      </c>
      <c r="J38" s="74">
        <v>20</v>
      </c>
      <c r="K38" s="74"/>
      <c r="L38" s="74">
        <v>45</v>
      </c>
      <c r="M38" s="74">
        <v>0</v>
      </c>
      <c r="N38" s="73">
        <v>0</v>
      </c>
      <c r="O38" s="74">
        <v>0</v>
      </c>
      <c r="P38" s="74">
        <v>0</v>
      </c>
      <c r="Q38" s="74">
        <v>93</v>
      </c>
      <c r="R38" s="93">
        <f t="shared" si="6"/>
        <v>138</v>
      </c>
      <c r="S38" s="89">
        <f t="shared" si="2"/>
        <v>0.3076923076923077</v>
      </c>
    </row>
    <row r="39" spans="1:19" s="55" customFormat="1" ht="19.5" customHeight="1">
      <c r="A39" s="53">
        <v>3</v>
      </c>
      <c r="B39" s="54" t="s">
        <v>88</v>
      </c>
      <c r="C39" s="91">
        <f>+D39+E39</f>
        <v>126</v>
      </c>
      <c r="D39" s="74">
        <v>75</v>
      </c>
      <c r="E39" s="74">
        <v>51</v>
      </c>
      <c r="F39" s="73">
        <v>3</v>
      </c>
      <c r="G39" s="74"/>
      <c r="H39" s="91">
        <f>+I39+Q39</f>
        <v>123</v>
      </c>
      <c r="I39" s="91">
        <f>+SUM(J39:P39)</f>
        <v>83</v>
      </c>
      <c r="J39" s="74">
        <v>38</v>
      </c>
      <c r="K39" s="74"/>
      <c r="L39" s="74">
        <v>45</v>
      </c>
      <c r="M39" s="74">
        <v>0</v>
      </c>
      <c r="N39" s="73">
        <v>0</v>
      </c>
      <c r="O39" s="74">
        <v>0</v>
      </c>
      <c r="P39" s="74">
        <v>0</v>
      </c>
      <c r="Q39" s="74">
        <v>40</v>
      </c>
      <c r="R39" s="93">
        <f t="shared" si="6"/>
        <v>85</v>
      </c>
      <c r="S39" s="89">
        <f t="shared" si="2"/>
        <v>0.4578313253012048</v>
      </c>
    </row>
    <row r="40" spans="1:19" s="52" customFormat="1" ht="19.5" customHeight="1">
      <c r="A40" s="50">
        <v>4</v>
      </c>
      <c r="B40" s="51" t="s">
        <v>91</v>
      </c>
      <c r="C40" s="90">
        <f>+SUM(C41:C45)</f>
        <v>546</v>
      </c>
      <c r="D40" s="90">
        <f aca="true" t="shared" si="11" ref="D40:Q40">+SUM(D41:D45)</f>
        <v>391</v>
      </c>
      <c r="E40" s="90">
        <f t="shared" si="11"/>
        <v>155</v>
      </c>
      <c r="F40" s="90">
        <f t="shared" si="11"/>
        <v>0</v>
      </c>
      <c r="G40" s="90">
        <f t="shared" si="11"/>
        <v>0</v>
      </c>
      <c r="H40" s="90">
        <f t="shared" si="11"/>
        <v>546</v>
      </c>
      <c r="I40" s="90">
        <f t="shared" si="11"/>
        <v>294</v>
      </c>
      <c r="J40" s="90">
        <f t="shared" si="11"/>
        <v>50</v>
      </c>
      <c r="K40" s="90">
        <f t="shared" si="11"/>
        <v>0</v>
      </c>
      <c r="L40" s="90">
        <f t="shared" si="11"/>
        <v>240</v>
      </c>
      <c r="M40" s="90">
        <f t="shared" si="11"/>
        <v>3</v>
      </c>
      <c r="N40" s="90">
        <f t="shared" si="11"/>
        <v>0</v>
      </c>
      <c r="O40" s="90">
        <f t="shared" si="11"/>
        <v>0</v>
      </c>
      <c r="P40" s="90">
        <f t="shared" si="11"/>
        <v>1</v>
      </c>
      <c r="Q40" s="90">
        <f t="shared" si="11"/>
        <v>252</v>
      </c>
      <c r="R40" s="94">
        <f t="shared" si="6"/>
        <v>496</v>
      </c>
      <c r="S40" s="89">
        <f t="shared" si="2"/>
        <v>0.17006802721088435</v>
      </c>
    </row>
    <row r="41" spans="1:19" s="55" customFormat="1" ht="19.5" customHeight="1">
      <c r="A41" s="53">
        <v>1</v>
      </c>
      <c r="B41" s="54" t="s">
        <v>94</v>
      </c>
      <c r="C41" s="91">
        <f>+D41+E41</f>
        <v>68</v>
      </c>
      <c r="D41" s="74">
        <v>45</v>
      </c>
      <c r="E41" s="74">
        <v>23</v>
      </c>
      <c r="F41" s="73"/>
      <c r="G41" s="74"/>
      <c r="H41" s="91">
        <f>+I41+Q41</f>
        <v>68</v>
      </c>
      <c r="I41" s="91">
        <f>+SUM(J41:P41)</f>
        <v>41</v>
      </c>
      <c r="J41" s="74">
        <v>10</v>
      </c>
      <c r="K41" s="74">
        <v>0</v>
      </c>
      <c r="L41" s="74">
        <v>31</v>
      </c>
      <c r="M41" s="74">
        <v>0</v>
      </c>
      <c r="N41" s="73">
        <v>0</v>
      </c>
      <c r="O41" s="74">
        <v>0</v>
      </c>
      <c r="P41" s="74">
        <v>0</v>
      </c>
      <c r="Q41" s="74">
        <v>27</v>
      </c>
      <c r="R41" s="93">
        <f t="shared" si="6"/>
        <v>58</v>
      </c>
      <c r="S41" s="89">
        <f t="shared" si="2"/>
        <v>0.24390243902439024</v>
      </c>
    </row>
    <row r="42" spans="1:19" s="55" customFormat="1" ht="19.5" customHeight="1">
      <c r="A42" s="53">
        <v>2</v>
      </c>
      <c r="B42" s="54" t="s">
        <v>133</v>
      </c>
      <c r="C42" s="91">
        <f>+D42+E42</f>
        <v>0</v>
      </c>
      <c r="D42" s="74">
        <v>0</v>
      </c>
      <c r="E42" s="74">
        <v>0</v>
      </c>
      <c r="F42" s="73"/>
      <c r="G42" s="74"/>
      <c r="H42" s="91">
        <f>+I42+Q42</f>
        <v>0</v>
      </c>
      <c r="I42" s="91">
        <f>+SUM(J42:P42)</f>
        <v>0</v>
      </c>
      <c r="J42" s="74">
        <v>0</v>
      </c>
      <c r="K42" s="74">
        <v>0</v>
      </c>
      <c r="L42" s="74">
        <v>0</v>
      </c>
      <c r="M42" s="74">
        <v>0</v>
      </c>
      <c r="N42" s="73">
        <v>0</v>
      </c>
      <c r="O42" s="74">
        <v>0</v>
      </c>
      <c r="P42" s="74">
        <v>0</v>
      </c>
      <c r="Q42" s="74">
        <v>0</v>
      </c>
      <c r="R42" s="93">
        <f t="shared" si="6"/>
        <v>0</v>
      </c>
      <c r="S42" s="89" t="e">
        <f t="shared" si="2"/>
        <v>#DIV/0!</v>
      </c>
    </row>
    <row r="43" spans="1:19" s="55" customFormat="1" ht="19.5" customHeight="1">
      <c r="A43" s="53">
        <v>3</v>
      </c>
      <c r="B43" s="54" t="s">
        <v>125</v>
      </c>
      <c r="C43" s="91">
        <f>+D43+E43</f>
        <v>171</v>
      </c>
      <c r="D43" s="74">
        <v>128</v>
      </c>
      <c r="E43" s="74">
        <v>43</v>
      </c>
      <c r="F43" s="73"/>
      <c r="G43" s="74"/>
      <c r="H43" s="91">
        <f>+I43+Q43</f>
        <v>171</v>
      </c>
      <c r="I43" s="91">
        <f>+SUM(J43:P43)</f>
        <v>98</v>
      </c>
      <c r="J43" s="74">
        <v>14</v>
      </c>
      <c r="K43" s="74">
        <v>0</v>
      </c>
      <c r="L43" s="74">
        <v>84</v>
      </c>
      <c r="M43" s="74">
        <v>0</v>
      </c>
      <c r="N43" s="73">
        <v>0</v>
      </c>
      <c r="O43" s="74">
        <v>0</v>
      </c>
      <c r="P43" s="74">
        <v>0</v>
      </c>
      <c r="Q43" s="74">
        <v>73</v>
      </c>
      <c r="R43" s="93">
        <f t="shared" si="6"/>
        <v>157</v>
      </c>
      <c r="S43" s="89">
        <f t="shared" si="2"/>
        <v>0.14285714285714285</v>
      </c>
    </row>
    <row r="44" spans="1:19" s="55" customFormat="1" ht="19.5" customHeight="1">
      <c r="A44" s="53">
        <v>4</v>
      </c>
      <c r="B44" s="54" t="s">
        <v>95</v>
      </c>
      <c r="C44" s="91">
        <f>+D44+E44</f>
        <v>154</v>
      </c>
      <c r="D44" s="74">
        <v>114</v>
      </c>
      <c r="E44" s="74">
        <v>40</v>
      </c>
      <c r="F44" s="73"/>
      <c r="G44" s="74"/>
      <c r="H44" s="91">
        <f>+I44+Q44</f>
        <v>154</v>
      </c>
      <c r="I44" s="91">
        <f>+SUM(J44:P44)</f>
        <v>76</v>
      </c>
      <c r="J44" s="74">
        <v>3</v>
      </c>
      <c r="K44" s="74">
        <v>0</v>
      </c>
      <c r="L44" s="74">
        <v>71</v>
      </c>
      <c r="M44" s="74">
        <v>1</v>
      </c>
      <c r="N44" s="73">
        <v>0</v>
      </c>
      <c r="O44" s="74">
        <v>0</v>
      </c>
      <c r="P44" s="74">
        <v>1</v>
      </c>
      <c r="Q44" s="74">
        <v>78</v>
      </c>
      <c r="R44" s="93">
        <f t="shared" si="6"/>
        <v>151</v>
      </c>
      <c r="S44" s="89">
        <f t="shared" si="2"/>
        <v>0.039473684210526314</v>
      </c>
    </row>
    <row r="45" spans="1:19" s="55" customFormat="1" ht="19.5" customHeight="1">
      <c r="A45" s="53">
        <v>5</v>
      </c>
      <c r="B45" s="54" t="s">
        <v>92</v>
      </c>
      <c r="C45" s="91">
        <f>+D45+E45</f>
        <v>153</v>
      </c>
      <c r="D45" s="74">
        <v>104</v>
      </c>
      <c r="E45" s="74">
        <v>49</v>
      </c>
      <c r="F45" s="73"/>
      <c r="G45" s="74"/>
      <c r="H45" s="91">
        <f>+I45+Q45</f>
        <v>153</v>
      </c>
      <c r="I45" s="91">
        <f>+SUM(J45:P45)</f>
        <v>79</v>
      </c>
      <c r="J45" s="74">
        <v>23</v>
      </c>
      <c r="K45" s="74">
        <v>0</v>
      </c>
      <c r="L45" s="74">
        <v>54</v>
      </c>
      <c r="M45" s="74">
        <v>2</v>
      </c>
      <c r="N45" s="73">
        <v>0</v>
      </c>
      <c r="O45" s="74">
        <v>0</v>
      </c>
      <c r="P45" s="74">
        <v>0</v>
      </c>
      <c r="Q45" s="74">
        <v>74</v>
      </c>
      <c r="R45" s="93">
        <f t="shared" si="6"/>
        <v>130</v>
      </c>
      <c r="S45" s="89">
        <f t="shared" si="2"/>
        <v>0.2911392405063291</v>
      </c>
    </row>
    <row r="46" spans="1:19" s="52" customFormat="1" ht="19.5" customHeight="1">
      <c r="A46" s="50">
        <v>5</v>
      </c>
      <c r="B46" s="51" t="s">
        <v>96</v>
      </c>
      <c r="C46" s="90">
        <f aca="true" t="shared" si="12" ref="C46:Q46">+SUM(C47:C51)</f>
        <v>430</v>
      </c>
      <c r="D46" s="90">
        <f t="shared" si="12"/>
        <v>282</v>
      </c>
      <c r="E46" s="90">
        <f t="shared" si="12"/>
        <v>148</v>
      </c>
      <c r="F46" s="90">
        <f t="shared" si="12"/>
        <v>0</v>
      </c>
      <c r="G46" s="90">
        <f t="shared" si="12"/>
        <v>0</v>
      </c>
      <c r="H46" s="90">
        <f t="shared" si="12"/>
        <v>430</v>
      </c>
      <c r="I46" s="90">
        <f t="shared" si="12"/>
        <v>213</v>
      </c>
      <c r="J46" s="90">
        <f t="shared" si="12"/>
        <v>68</v>
      </c>
      <c r="K46" s="90">
        <f t="shared" si="12"/>
        <v>0</v>
      </c>
      <c r="L46" s="90">
        <f t="shared" si="12"/>
        <v>145</v>
      </c>
      <c r="M46" s="90">
        <f t="shared" si="12"/>
        <v>0</v>
      </c>
      <c r="N46" s="90">
        <f t="shared" si="12"/>
        <v>0</v>
      </c>
      <c r="O46" s="90">
        <f t="shared" si="12"/>
        <v>0</v>
      </c>
      <c r="P46" s="90">
        <f t="shared" si="12"/>
        <v>0</v>
      </c>
      <c r="Q46" s="90">
        <f t="shared" si="12"/>
        <v>217</v>
      </c>
      <c r="R46" s="94">
        <f t="shared" si="6"/>
        <v>362</v>
      </c>
      <c r="S46" s="89">
        <f t="shared" si="2"/>
        <v>0.3192488262910798</v>
      </c>
    </row>
    <row r="47" spans="1:19" s="55" customFormat="1" ht="19.5" customHeight="1">
      <c r="A47" s="53" t="s">
        <v>25</v>
      </c>
      <c r="B47" s="54" t="s">
        <v>118</v>
      </c>
      <c r="C47" s="91">
        <f>+D47+E47</f>
        <v>79</v>
      </c>
      <c r="D47" s="74">
        <v>50</v>
      </c>
      <c r="E47" s="74">
        <v>29</v>
      </c>
      <c r="F47" s="73"/>
      <c r="G47" s="74"/>
      <c r="H47" s="91">
        <f>+I47+Q47</f>
        <v>79</v>
      </c>
      <c r="I47" s="91">
        <f>+SUM(J47:P47)</f>
        <v>38</v>
      </c>
      <c r="J47" s="74">
        <v>15</v>
      </c>
      <c r="K47" s="74">
        <v>0</v>
      </c>
      <c r="L47" s="74">
        <v>23</v>
      </c>
      <c r="M47" s="74">
        <v>0</v>
      </c>
      <c r="N47" s="73">
        <v>0</v>
      </c>
      <c r="O47" s="74">
        <v>0</v>
      </c>
      <c r="P47" s="74">
        <v>0</v>
      </c>
      <c r="Q47" s="74">
        <v>41</v>
      </c>
      <c r="R47" s="93">
        <f t="shared" si="6"/>
        <v>64</v>
      </c>
      <c r="S47" s="89">
        <f t="shared" si="2"/>
        <v>0.39473684210526316</v>
      </c>
    </row>
    <row r="48" spans="1:19" s="55" customFormat="1" ht="19.5" customHeight="1">
      <c r="A48" s="53" t="s">
        <v>26</v>
      </c>
      <c r="B48" s="54" t="s">
        <v>119</v>
      </c>
      <c r="C48" s="91">
        <f>+D48+E48</f>
        <v>24</v>
      </c>
      <c r="D48" s="74">
        <v>4</v>
      </c>
      <c r="E48" s="74">
        <v>20</v>
      </c>
      <c r="F48" s="73"/>
      <c r="G48" s="74"/>
      <c r="H48" s="91">
        <f>+I48+Q48</f>
        <v>24</v>
      </c>
      <c r="I48" s="91">
        <f>+SUM(J48:P48)</f>
        <v>23</v>
      </c>
      <c r="J48" s="74">
        <v>13</v>
      </c>
      <c r="K48" s="74">
        <v>0</v>
      </c>
      <c r="L48" s="74">
        <v>10</v>
      </c>
      <c r="M48" s="74">
        <v>0</v>
      </c>
      <c r="N48" s="73">
        <v>0</v>
      </c>
      <c r="O48" s="74">
        <v>0</v>
      </c>
      <c r="P48" s="74">
        <v>0</v>
      </c>
      <c r="Q48" s="74">
        <v>1</v>
      </c>
      <c r="R48" s="93">
        <f t="shared" si="6"/>
        <v>11</v>
      </c>
      <c r="S48" s="89">
        <f t="shared" si="2"/>
        <v>0.5652173913043478</v>
      </c>
    </row>
    <row r="49" spans="1:19" s="55" customFormat="1" ht="19.5" customHeight="1">
      <c r="A49" s="53" t="s">
        <v>27</v>
      </c>
      <c r="B49" s="54" t="s">
        <v>120</v>
      </c>
      <c r="C49" s="91">
        <f>+D49+E49</f>
        <v>83</v>
      </c>
      <c r="D49" s="74">
        <v>55</v>
      </c>
      <c r="E49" s="74">
        <v>28</v>
      </c>
      <c r="F49" s="73"/>
      <c r="G49" s="74"/>
      <c r="H49" s="91">
        <f>+I49+Q49</f>
        <v>83</v>
      </c>
      <c r="I49" s="91">
        <f>+SUM(J49:P49)</f>
        <v>40</v>
      </c>
      <c r="J49" s="74">
        <v>13</v>
      </c>
      <c r="K49" s="74">
        <v>0</v>
      </c>
      <c r="L49" s="74">
        <v>27</v>
      </c>
      <c r="M49" s="74">
        <v>0</v>
      </c>
      <c r="N49" s="73">
        <v>0</v>
      </c>
      <c r="O49" s="74">
        <v>0</v>
      </c>
      <c r="P49" s="74">
        <v>0</v>
      </c>
      <c r="Q49" s="74">
        <v>43</v>
      </c>
      <c r="R49" s="93">
        <f t="shared" si="6"/>
        <v>70</v>
      </c>
      <c r="S49" s="89">
        <f t="shared" si="2"/>
        <v>0.325</v>
      </c>
    </row>
    <row r="50" spans="1:19" s="55" customFormat="1" ht="19.5" customHeight="1">
      <c r="A50" s="53" t="s">
        <v>34</v>
      </c>
      <c r="B50" s="54" t="s">
        <v>121</v>
      </c>
      <c r="C50" s="91">
        <f>+D50+E50</f>
        <v>148</v>
      </c>
      <c r="D50" s="74">
        <v>95</v>
      </c>
      <c r="E50" s="74">
        <v>53</v>
      </c>
      <c r="F50" s="73"/>
      <c r="G50" s="74"/>
      <c r="H50" s="91">
        <f>+I50+Q50</f>
        <v>148</v>
      </c>
      <c r="I50" s="91">
        <f>+SUM(J50:P50)</f>
        <v>71</v>
      </c>
      <c r="J50" s="74">
        <v>20</v>
      </c>
      <c r="K50" s="74">
        <v>0</v>
      </c>
      <c r="L50" s="74">
        <v>51</v>
      </c>
      <c r="M50" s="74">
        <v>0</v>
      </c>
      <c r="N50" s="73">
        <v>0</v>
      </c>
      <c r="O50" s="74">
        <v>0</v>
      </c>
      <c r="P50" s="74">
        <v>0</v>
      </c>
      <c r="Q50" s="74">
        <v>77</v>
      </c>
      <c r="R50" s="93">
        <f t="shared" si="6"/>
        <v>128</v>
      </c>
      <c r="S50" s="89">
        <f t="shared" si="2"/>
        <v>0.28169014084507044</v>
      </c>
    </row>
    <row r="51" spans="1:19" s="55" customFormat="1" ht="19.5" customHeight="1">
      <c r="A51" s="53" t="s">
        <v>36</v>
      </c>
      <c r="B51" s="54" t="s">
        <v>122</v>
      </c>
      <c r="C51" s="91">
        <f>+D51+E51</f>
        <v>96</v>
      </c>
      <c r="D51" s="74">
        <v>78</v>
      </c>
      <c r="E51" s="74">
        <v>18</v>
      </c>
      <c r="F51" s="73"/>
      <c r="G51" s="74"/>
      <c r="H51" s="91">
        <f>+I51+Q51</f>
        <v>96</v>
      </c>
      <c r="I51" s="91">
        <f>+SUM(J51:P51)</f>
        <v>41</v>
      </c>
      <c r="J51" s="74">
        <v>7</v>
      </c>
      <c r="K51" s="74">
        <v>0</v>
      </c>
      <c r="L51" s="74">
        <v>34</v>
      </c>
      <c r="M51" s="74">
        <v>0</v>
      </c>
      <c r="N51" s="73">
        <v>0</v>
      </c>
      <c r="O51" s="74">
        <v>0</v>
      </c>
      <c r="P51" s="74">
        <v>0</v>
      </c>
      <c r="Q51" s="74">
        <v>55</v>
      </c>
      <c r="R51" s="93">
        <f t="shared" si="6"/>
        <v>89</v>
      </c>
      <c r="S51" s="89">
        <f t="shared" si="2"/>
        <v>0.17073170731707318</v>
      </c>
    </row>
    <row r="52" spans="1:19" s="52" customFormat="1" ht="19.5" customHeight="1">
      <c r="A52" s="50">
        <v>6</v>
      </c>
      <c r="B52" s="51" t="s">
        <v>97</v>
      </c>
      <c r="C52" s="90">
        <f aca="true" t="shared" si="13" ref="C52:Q52">+SUM(C53:C57)</f>
        <v>494</v>
      </c>
      <c r="D52" s="90">
        <f t="shared" si="13"/>
        <v>378</v>
      </c>
      <c r="E52" s="90">
        <f t="shared" si="13"/>
        <v>116</v>
      </c>
      <c r="F52" s="90">
        <f t="shared" si="13"/>
        <v>0</v>
      </c>
      <c r="G52" s="90">
        <f t="shared" si="13"/>
        <v>0</v>
      </c>
      <c r="H52" s="90">
        <f t="shared" si="13"/>
        <v>494</v>
      </c>
      <c r="I52" s="90">
        <f t="shared" si="13"/>
        <v>240</v>
      </c>
      <c r="J52" s="90">
        <f t="shared" si="13"/>
        <v>84</v>
      </c>
      <c r="K52" s="90">
        <f t="shared" si="13"/>
        <v>1</v>
      </c>
      <c r="L52" s="90">
        <f t="shared" si="13"/>
        <v>154</v>
      </c>
      <c r="M52" s="90">
        <f t="shared" si="13"/>
        <v>0</v>
      </c>
      <c r="N52" s="90">
        <f t="shared" si="13"/>
        <v>1</v>
      </c>
      <c r="O52" s="90">
        <f t="shared" si="13"/>
        <v>0</v>
      </c>
      <c r="P52" s="90">
        <f t="shared" si="13"/>
        <v>0</v>
      </c>
      <c r="Q52" s="90">
        <f t="shared" si="13"/>
        <v>254</v>
      </c>
      <c r="R52" s="94">
        <f t="shared" si="6"/>
        <v>409</v>
      </c>
      <c r="S52" s="89">
        <f t="shared" si="2"/>
        <v>0.3541666666666667</v>
      </c>
    </row>
    <row r="53" spans="1:19" s="55" customFormat="1" ht="19.5" customHeight="1">
      <c r="A53" s="53" t="s">
        <v>25</v>
      </c>
      <c r="B53" s="54" t="s">
        <v>142</v>
      </c>
      <c r="C53" s="92">
        <f>+D53+E53</f>
        <v>64</v>
      </c>
      <c r="D53" s="74">
        <v>51</v>
      </c>
      <c r="E53" s="74">
        <v>13</v>
      </c>
      <c r="F53" s="74"/>
      <c r="G53" s="74"/>
      <c r="H53" s="92">
        <f>+I53+Q53</f>
        <v>64</v>
      </c>
      <c r="I53" s="92">
        <f>+SUM(J53:P53)</f>
        <v>27</v>
      </c>
      <c r="J53" s="74">
        <v>11</v>
      </c>
      <c r="K53" s="74">
        <v>0</v>
      </c>
      <c r="L53" s="74">
        <v>16</v>
      </c>
      <c r="M53" s="74">
        <v>0</v>
      </c>
      <c r="N53" s="74">
        <v>0</v>
      </c>
      <c r="O53" s="74">
        <v>0</v>
      </c>
      <c r="P53" s="74">
        <v>0</v>
      </c>
      <c r="Q53" s="74">
        <v>37</v>
      </c>
      <c r="R53" s="93">
        <f t="shared" si="6"/>
        <v>53</v>
      </c>
      <c r="S53" s="89">
        <f t="shared" si="2"/>
        <v>0.4074074074074074</v>
      </c>
    </row>
    <row r="54" spans="1:19" s="55" customFormat="1" ht="19.5" customHeight="1">
      <c r="A54" s="53" t="s">
        <v>26</v>
      </c>
      <c r="B54" s="54" t="s">
        <v>143</v>
      </c>
      <c r="C54" s="92">
        <f>+D54+E54</f>
        <v>126</v>
      </c>
      <c r="D54" s="74">
        <v>96</v>
      </c>
      <c r="E54" s="74">
        <v>30</v>
      </c>
      <c r="F54" s="74"/>
      <c r="G54" s="74"/>
      <c r="H54" s="92">
        <f>+I54+Q54</f>
        <v>126</v>
      </c>
      <c r="I54" s="92">
        <f>+SUM(J54:P54)</f>
        <v>62</v>
      </c>
      <c r="J54" s="74">
        <v>16</v>
      </c>
      <c r="K54" s="74">
        <v>0</v>
      </c>
      <c r="L54" s="74">
        <v>46</v>
      </c>
      <c r="M54" s="74">
        <v>0</v>
      </c>
      <c r="N54" s="74">
        <v>0</v>
      </c>
      <c r="O54" s="74">
        <v>0</v>
      </c>
      <c r="P54" s="74">
        <v>0</v>
      </c>
      <c r="Q54" s="74">
        <v>64</v>
      </c>
      <c r="R54" s="93">
        <f t="shared" si="6"/>
        <v>110</v>
      </c>
      <c r="S54" s="89">
        <f t="shared" si="2"/>
        <v>0.25806451612903225</v>
      </c>
    </row>
    <row r="55" spans="1:19" s="55" customFormat="1" ht="19.5" customHeight="1">
      <c r="A55" s="53" t="s">
        <v>27</v>
      </c>
      <c r="B55" s="54" t="s">
        <v>144</v>
      </c>
      <c r="C55" s="92">
        <f>+D55+E55</f>
        <v>97</v>
      </c>
      <c r="D55" s="74">
        <v>75</v>
      </c>
      <c r="E55" s="74">
        <v>22</v>
      </c>
      <c r="F55" s="74"/>
      <c r="G55" s="74"/>
      <c r="H55" s="92">
        <f>+I55+Q55</f>
        <v>97</v>
      </c>
      <c r="I55" s="92">
        <f>+SUM(J55:P55)</f>
        <v>47</v>
      </c>
      <c r="J55" s="74">
        <v>13</v>
      </c>
      <c r="K55" s="74">
        <v>0</v>
      </c>
      <c r="L55" s="74">
        <v>34</v>
      </c>
      <c r="M55" s="74">
        <v>0</v>
      </c>
      <c r="N55" s="74">
        <v>0</v>
      </c>
      <c r="O55" s="74">
        <v>0</v>
      </c>
      <c r="P55" s="74">
        <v>0</v>
      </c>
      <c r="Q55" s="74">
        <v>50</v>
      </c>
      <c r="R55" s="93">
        <f t="shared" si="6"/>
        <v>84</v>
      </c>
      <c r="S55" s="89">
        <f t="shared" si="2"/>
        <v>0.2765957446808511</v>
      </c>
    </row>
    <row r="56" spans="1:19" s="52" customFormat="1" ht="19.5" customHeight="1">
      <c r="A56" s="53" t="s">
        <v>34</v>
      </c>
      <c r="B56" s="54" t="s">
        <v>145</v>
      </c>
      <c r="C56" s="92">
        <f>+D56+E56</f>
        <v>107</v>
      </c>
      <c r="D56" s="95">
        <v>74</v>
      </c>
      <c r="E56" s="95">
        <v>33</v>
      </c>
      <c r="F56" s="95"/>
      <c r="G56" s="95"/>
      <c r="H56" s="92">
        <f>+I56+Q56</f>
        <v>107</v>
      </c>
      <c r="I56" s="92">
        <f>+SUM(J56:P56)</f>
        <v>58</v>
      </c>
      <c r="J56" s="95">
        <v>26</v>
      </c>
      <c r="K56" s="95">
        <v>0</v>
      </c>
      <c r="L56" s="95">
        <v>32</v>
      </c>
      <c r="M56" s="95">
        <v>0</v>
      </c>
      <c r="N56" s="95">
        <v>0</v>
      </c>
      <c r="O56" s="95">
        <v>0</v>
      </c>
      <c r="P56" s="95">
        <v>0</v>
      </c>
      <c r="Q56" s="95">
        <v>49</v>
      </c>
      <c r="R56" s="93">
        <f>+SUM(L56:Q56)</f>
        <v>81</v>
      </c>
      <c r="S56" s="89">
        <f>+SUM(J56:K56)/I56</f>
        <v>0.4482758620689655</v>
      </c>
    </row>
    <row r="57" spans="1:19" s="55" customFormat="1" ht="19.5" customHeight="1">
      <c r="A57" s="53" t="s">
        <v>35</v>
      </c>
      <c r="B57" s="54" t="s">
        <v>146</v>
      </c>
      <c r="C57" s="92">
        <f>+D57+E57</f>
        <v>100</v>
      </c>
      <c r="D57" s="74">
        <v>82</v>
      </c>
      <c r="E57" s="74">
        <v>18</v>
      </c>
      <c r="F57" s="74"/>
      <c r="G57" s="74"/>
      <c r="H57" s="92">
        <f>+I57+Q57</f>
        <v>100</v>
      </c>
      <c r="I57" s="92">
        <f>+SUM(J57:P57)</f>
        <v>46</v>
      </c>
      <c r="J57" s="74">
        <v>18</v>
      </c>
      <c r="K57" s="74">
        <v>1</v>
      </c>
      <c r="L57" s="74">
        <v>26</v>
      </c>
      <c r="M57" s="74">
        <v>0</v>
      </c>
      <c r="N57" s="74">
        <v>1</v>
      </c>
      <c r="O57" s="74">
        <v>0</v>
      </c>
      <c r="P57" s="74">
        <v>0</v>
      </c>
      <c r="Q57" s="74">
        <v>54</v>
      </c>
      <c r="R57" s="93">
        <f>+SUM(L57:Q57)</f>
        <v>81</v>
      </c>
      <c r="S57" s="89">
        <f>+SUM(J57:K57)/I57</f>
        <v>0.41304347826086957</v>
      </c>
    </row>
    <row r="58" spans="1:19" s="52" customFormat="1" ht="19.5" customHeight="1">
      <c r="A58" s="50">
        <v>7</v>
      </c>
      <c r="B58" s="51" t="s">
        <v>98</v>
      </c>
      <c r="C58" s="90">
        <f aca="true" t="shared" si="14" ref="C58:J58">+SUM(C59:C62)</f>
        <v>409</v>
      </c>
      <c r="D58" s="90">
        <f t="shared" si="14"/>
        <v>251</v>
      </c>
      <c r="E58" s="90">
        <f t="shared" si="14"/>
        <v>158</v>
      </c>
      <c r="F58" s="90">
        <f t="shared" si="14"/>
        <v>1</v>
      </c>
      <c r="G58" s="90">
        <f t="shared" si="14"/>
        <v>0</v>
      </c>
      <c r="H58" s="90">
        <f>+SUM(H59:H62)</f>
        <v>408</v>
      </c>
      <c r="I58" s="90">
        <f t="shared" si="14"/>
        <v>229</v>
      </c>
      <c r="J58" s="90">
        <f t="shared" si="14"/>
        <v>94</v>
      </c>
      <c r="K58" s="90">
        <f aca="true" t="shared" si="15" ref="K58:Q58">+SUM(K59:K62)</f>
        <v>0</v>
      </c>
      <c r="L58" s="90">
        <f t="shared" si="15"/>
        <v>135</v>
      </c>
      <c r="M58" s="90">
        <f t="shared" si="15"/>
        <v>0</v>
      </c>
      <c r="N58" s="90">
        <f t="shared" si="15"/>
        <v>0</v>
      </c>
      <c r="O58" s="90">
        <f t="shared" si="15"/>
        <v>0</v>
      </c>
      <c r="P58" s="90">
        <f t="shared" si="15"/>
        <v>0</v>
      </c>
      <c r="Q58" s="90">
        <f t="shared" si="15"/>
        <v>179</v>
      </c>
      <c r="R58" s="90">
        <f>+SUM(R59:R62)</f>
        <v>314</v>
      </c>
      <c r="S58" s="89">
        <f t="shared" si="2"/>
        <v>0.4104803493449782</v>
      </c>
    </row>
    <row r="59" spans="1:19" s="55" customFormat="1" ht="19.5" customHeight="1">
      <c r="A59" s="53">
        <v>1</v>
      </c>
      <c r="B59" s="54" t="s">
        <v>134</v>
      </c>
      <c r="C59" s="91">
        <f>+D59+E59</f>
        <v>28</v>
      </c>
      <c r="D59" s="74">
        <v>12</v>
      </c>
      <c r="E59" s="74">
        <v>16</v>
      </c>
      <c r="F59" s="74">
        <v>0</v>
      </c>
      <c r="G59" s="74">
        <v>0</v>
      </c>
      <c r="H59" s="91">
        <f>+I59+Q59</f>
        <v>28</v>
      </c>
      <c r="I59" s="91">
        <f>+SUM(J59:P59)</f>
        <v>23</v>
      </c>
      <c r="J59" s="74">
        <v>5</v>
      </c>
      <c r="K59" s="74">
        <v>0</v>
      </c>
      <c r="L59" s="74">
        <v>18</v>
      </c>
      <c r="M59" s="74">
        <v>0</v>
      </c>
      <c r="N59" s="74">
        <v>0</v>
      </c>
      <c r="O59" s="74">
        <v>0</v>
      </c>
      <c r="P59" s="74">
        <v>0</v>
      </c>
      <c r="Q59" s="74">
        <v>5</v>
      </c>
      <c r="R59" s="93">
        <f t="shared" si="6"/>
        <v>23</v>
      </c>
      <c r="S59" s="89">
        <f t="shared" si="2"/>
        <v>0.21739130434782608</v>
      </c>
    </row>
    <row r="60" spans="1:19" s="55" customFormat="1" ht="19.5" customHeight="1">
      <c r="A60" s="53">
        <v>2</v>
      </c>
      <c r="B60" s="54" t="s">
        <v>135</v>
      </c>
      <c r="C60" s="91">
        <f>+D60+E60</f>
        <v>112</v>
      </c>
      <c r="D60" s="74">
        <v>66</v>
      </c>
      <c r="E60" s="74">
        <v>46</v>
      </c>
      <c r="F60" s="74">
        <v>1</v>
      </c>
      <c r="G60" s="74">
        <v>0</v>
      </c>
      <c r="H60" s="91">
        <f>+I60+Q60</f>
        <v>111</v>
      </c>
      <c r="I60" s="91">
        <f>+SUM(J60:P60)</f>
        <v>58</v>
      </c>
      <c r="J60" s="74">
        <v>28</v>
      </c>
      <c r="K60" s="74">
        <v>0</v>
      </c>
      <c r="L60" s="74">
        <v>30</v>
      </c>
      <c r="M60" s="74">
        <v>0</v>
      </c>
      <c r="N60" s="74">
        <v>0</v>
      </c>
      <c r="O60" s="74">
        <v>0</v>
      </c>
      <c r="P60" s="74">
        <v>0</v>
      </c>
      <c r="Q60" s="74">
        <v>53</v>
      </c>
      <c r="R60" s="93">
        <f t="shared" si="6"/>
        <v>83</v>
      </c>
      <c r="S60" s="89">
        <f t="shared" si="2"/>
        <v>0.4827586206896552</v>
      </c>
    </row>
    <row r="61" spans="1:19" s="55" customFormat="1" ht="19.5" customHeight="1">
      <c r="A61" s="53">
        <v>3</v>
      </c>
      <c r="B61" s="54" t="s">
        <v>136</v>
      </c>
      <c r="C61" s="91">
        <f>+D61+E61</f>
        <v>124</v>
      </c>
      <c r="D61" s="74">
        <v>72</v>
      </c>
      <c r="E61" s="74">
        <v>52</v>
      </c>
      <c r="F61" s="74">
        <v>0</v>
      </c>
      <c r="G61" s="74">
        <v>0</v>
      </c>
      <c r="H61" s="91">
        <f>+I61+Q61</f>
        <v>124</v>
      </c>
      <c r="I61" s="91">
        <f>+SUM(J61:P61)</f>
        <v>73</v>
      </c>
      <c r="J61" s="74">
        <v>36</v>
      </c>
      <c r="K61" s="74">
        <v>0</v>
      </c>
      <c r="L61" s="74">
        <v>37</v>
      </c>
      <c r="M61" s="74">
        <v>0</v>
      </c>
      <c r="N61" s="74">
        <v>0</v>
      </c>
      <c r="O61" s="74">
        <v>0</v>
      </c>
      <c r="P61" s="74">
        <v>0</v>
      </c>
      <c r="Q61" s="74">
        <v>51</v>
      </c>
      <c r="R61" s="93">
        <f t="shared" si="6"/>
        <v>88</v>
      </c>
      <c r="S61" s="89">
        <f t="shared" si="2"/>
        <v>0.4931506849315068</v>
      </c>
    </row>
    <row r="62" spans="1:19" s="55" customFormat="1" ht="19.5" customHeight="1">
      <c r="A62" s="53">
        <v>4</v>
      </c>
      <c r="B62" s="54" t="s">
        <v>137</v>
      </c>
      <c r="C62" s="91">
        <f>+D62+E62</f>
        <v>145</v>
      </c>
      <c r="D62" s="74">
        <v>101</v>
      </c>
      <c r="E62" s="74">
        <v>44</v>
      </c>
      <c r="F62" s="74">
        <v>0</v>
      </c>
      <c r="G62" s="74">
        <v>0</v>
      </c>
      <c r="H62" s="91">
        <f>+I62+Q62</f>
        <v>145</v>
      </c>
      <c r="I62" s="91">
        <f>+SUM(J62:P62)</f>
        <v>75</v>
      </c>
      <c r="J62" s="74">
        <v>25</v>
      </c>
      <c r="K62" s="74">
        <v>0</v>
      </c>
      <c r="L62" s="74">
        <v>50</v>
      </c>
      <c r="M62" s="74">
        <v>0</v>
      </c>
      <c r="N62" s="74">
        <v>0</v>
      </c>
      <c r="O62" s="74">
        <v>0</v>
      </c>
      <c r="P62" s="74">
        <v>0</v>
      </c>
      <c r="Q62" s="74">
        <v>70</v>
      </c>
      <c r="R62" s="93">
        <f t="shared" si="6"/>
        <v>120</v>
      </c>
      <c r="S62" s="89">
        <f t="shared" si="2"/>
        <v>0.3333333333333333</v>
      </c>
    </row>
    <row r="63" spans="1:19" s="52" customFormat="1" ht="19.5" customHeight="1">
      <c r="A63" s="50">
        <v>8</v>
      </c>
      <c r="B63" s="51" t="s">
        <v>99</v>
      </c>
      <c r="C63" s="90">
        <f>+SUM(C64:C67)</f>
        <v>440</v>
      </c>
      <c r="D63" s="90">
        <f aca="true" t="shared" si="16" ref="D63:Q63">+SUM(D64:D67)</f>
        <v>303</v>
      </c>
      <c r="E63" s="90">
        <f t="shared" si="16"/>
        <v>137</v>
      </c>
      <c r="F63" s="90">
        <f t="shared" si="16"/>
        <v>0</v>
      </c>
      <c r="G63" s="90">
        <f t="shared" si="16"/>
        <v>0</v>
      </c>
      <c r="H63" s="90">
        <f t="shared" si="16"/>
        <v>440</v>
      </c>
      <c r="I63" s="90">
        <f t="shared" si="16"/>
        <v>253</v>
      </c>
      <c r="J63" s="90">
        <f t="shared" si="16"/>
        <v>112</v>
      </c>
      <c r="K63" s="90">
        <f t="shared" si="16"/>
        <v>3</v>
      </c>
      <c r="L63" s="90">
        <f t="shared" si="16"/>
        <v>137</v>
      </c>
      <c r="M63" s="90">
        <f t="shared" si="16"/>
        <v>1</v>
      </c>
      <c r="N63" s="90">
        <f t="shared" si="16"/>
        <v>0</v>
      </c>
      <c r="O63" s="90">
        <f t="shared" si="16"/>
        <v>0</v>
      </c>
      <c r="P63" s="90">
        <f t="shared" si="16"/>
        <v>0</v>
      </c>
      <c r="Q63" s="90">
        <f t="shared" si="16"/>
        <v>187</v>
      </c>
      <c r="R63" s="93">
        <f t="shared" si="6"/>
        <v>325</v>
      </c>
      <c r="S63" s="89">
        <f t="shared" si="2"/>
        <v>0.45454545454545453</v>
      </c>
    </row>
    <row r="64" spans="1:19" s="55" customFormat="1" ht="19.5" customHeight="1">
      <c r="A64" s="75" t="s">
        <v>25</v>
      </c>
      <c r="B64" s="57" t="s">
        <v>100</v>
      </c>
      <c r="C64" s="91">
        <f>+D64+E64</f>
        <v>155</v>
      </c>
      <c r="D64" s="74">
        <v>109</v>
      </c>
      <c r="E64" s="47">
        <v>46</v>
      </c>
      <c r="F64" s="73"/>
      <c r="G64" s="47"/>
      <c r="H64" s="91">
        <f>+I64+Q64</f>
        <v>155</v>
      </c>
      <c r="I64" s="91">
        <f>+SUM(J64:P64)</f>
        <v>81</v>
      </c>
      <c r="J64" s="47">
        <v>36</v>
      </c>
      <c r="K64" s="47">
        <v>2</v>
      </c>
      <c r="L64" s="47">
        <v>43</v>
      </c>
      <c r="M64" s="47">
        <v>0</v>
      </c>
      <c r="N64" s="73">
        <v>0</v>
      </c>
      <c r="O64" s="47">
        <v>0</v>
      </c>
      <c r="P64" s="47">
        <v>0</v>
      </c>
      <c r="Q64" s="47">
        <v>74</v>
      </c>
      <c r="R64" s="93">
        <f t="shared" si="6"/>
        <v>117</v>
      </c>
      <c r="S64" s="89">
        <f t="shared" si="2"/>
        <v>0.4691358024691358</v>
      </c>
    </row>
    <row r="65" spans="1:19" s="55" customFormat="1" ht="19.5" customHeight="1">
      <c r="A65" s="75" t="s">
        <v>26</v>
      </c>
      <c r="B65" s="57" t="s">
        <v>101</v>
      </c>
      <c r="C65" s="91">
        <f>+D65+E65</f>
        <v>101</v>
      </c>
      <c r="D65" s="74">
        <v>69</v>
      </c>
      <c r="E65" s="47">
        <v>32</v>
      </c>
      <c r="F65" s="73"/>
      <c r="G65" s="47"/>
      <c r="H65" s="91">
        <f>+I65+Q65</f>
        <v>101</v>
      </c>
      <c r="I65" s="91">
        <f>+SUM(J65:P65)</f>
        <v>52</v>
      </c>
      <c r="J65" s="47">
        <v>32</v>
      </c>
      <c r="K65" s="47">
        <v>0</v>
      </c>
      <c r="L65" s="47">
        <v>20</v>
      </c>
      <c r="M65" s="47">
        <v>0</v>
      </c>
      <c r="N65" s="73">
        <v>0</v>
      </c>
      <c r="O65" s="47">
        <v>0</v>
      </c>
      <c r="P65" s="47">
        <v>0</v>
      </c>
      <c r="Q65" s="47">
        <v>49</v>
      </c>
      <c r="R65" s="93">
        <f t="shared" si="6"/>
        <v>69</v>
      </c>
      <c r="S65" s="89">
        <f t="shared" si="2"/>
        <v>0.6153846153846154</v>
      </c>
    </row>
    <row r="66" spans="1:19" s="55" customFormat="1" ht="19.5" customHeight="1">
      <c r="A66" s="58" t="s">
        <v>27</v>
      </c>
      <c r="B66" s="59" t="s">
        <v>107</v>
      </c>
      <c r="C66" s="91">
        <f>+D66+E66</f>
        <v>129</v>
      </c>
      <c r="D66" s="47">
        <v>102</v>
      </c>
      <c r="E66" s="47">
        <v>27</v>
      </c>
      <c r="F66" s="73"/>
      <c r="G66" s="47"/>
      <c r="H66" s="91">
        <f>+I66+Q66</f>
        <v>129</v>
      </c>
      <c r="I66" s="91">
        <f>+SUM(J66:P66)</f>
        <v>81</v>
      </c>
      <c r="J66" s="47">
        <v>20</v>
      </c>
      <c r="K66" s="47">
        <v>1</v>
      </c>
      <c r="L66" s="47">
        <v>60</v>
      </c>
      <c r="M66" s="47">
        <v>0</v>
      </c>
      <c r="N66" s="73">
        <v>0</v>
      </c>
      <c r="O66" s="47">
        <v>0</v>
      </c>
      <c r="P66" s="47">
        <v>0</v>
      </c>
      <c r="Q66" s="47">
        <v>48</v>
      </c>
      <c r="R66" s="93">
        <f t="shared" si="6"/>
        <v>108</v>
      </c>
      <c r="S66" s="89">
        <f t="shared" si="2"/>
        <v>0.25925925925925924</v>
      </c>
    </row>
    <row r="67" spans="1:19" s="55" customFormat="1" ht="19.5" customHeight="1">
      <c r="A67" s="58" t="s">
        <v>34</v>
      </c>
      <c r="B67" s="59" t="s">
        <v>102</v>
      </c>
      <c r="C67" s="91">
        <f>+D67+E67</f>
        <v>55</v>
      </c>
      <c r="D67" s="47">
        <v>23</v>
      </c>
      <c r="E67" s="47">
        <v>32</v>
      </c>
      <c r="F67" s="73"/>
      <c r="G67" s="47"/>
      <c r="H67" s="91">
        <f>+I67+Q67</f>
        <v>55</v>
      </c>
      <c r="I67" s="91">
        <f>+SUM(J67:P67)</f>
        <v>39</v>
      </c>
      <c r="J67" s="47">
        <v>24</v>
      </c>
      <c r="K67" s="47">
        <v>0</v>
      </c>
      <c r="L67" s="47">
        <v>14</v>
      </c>
      <c r="M67" s="47">
        <v>1</v>
      </c>
      <c r="N67" s="73">
        <v>0</v>
      </c>
      <c r="O67" s="47">
        <v>0</v>
      </c>
      <c r="P67" s="47">
        <v>0</v>
      </c>
      <c r="Q67" s="47">
        <v>16</v>
      </c>
      <c r="R67" s="93">
        <f t="shared" si="6"/>
        <v>31</v>
      </c>
      <c r="S67" s="89">
        <f t="shared" si="2"/>
        <v>0.6153846153846154</v>
      </c>
    </row>
    <row r="68" spans="1:19" s="61" customFormat="1" ht="16.5" customHeight="1">
      <c r="A68" s="60"/>
      <c r="B68" s="60"/>
      <c r="C68" s="60"/>
      <c r="D68" s="60"/>
      <c r="E68" s="60"/>
      <c r="F68" s="60"/>
      <c r="G68" s="60"/>
      <c r="H68" s="60"/>
      <c r="I68" s="60"/>
      <c r="J68" s="60"/>
      <c r="K68" s="60"/>
      <c r="L68" s="60"/>
      <c r="M68" s="60"/>
      <c r="N68" s="138" t="str">
        <f>Sheet1!B7</f>
        <v>Thái Bình, ngày 01 tháng 11 năm 2019</v>
      </c>
      <c r="O68" s="138"/>
      <c r="P68" s="138"/>
      <c r="Q68" s="138"/>
      <c r="R68" s="138"/>
      <c r="S68" s="138"/>
    </row>
    <row r="69" spans="1:19" s="64" customFormat="1" ht="19.5" customHeight="1">
      <c r="A69" s="62"/>
      <c r="B69" s="133" t="s">
        <v>3</v>
      </c>
      <c r="C69" s="133"/>
      <c r="D69" s="133"/>
      <c r="E69" s="133"/>
      <c r="F69" s="63"/>
      <c r="G69" s="63"/>
      <c r="H69" s="63"/>
      <c r="I69" s="63"/>
      <c r="J69" s="63"/>
      <c r="K69" s="63"/>
      <c r="L69" s="63"/>
      <c r="M69" s="63"/>
      <c r="N69" s="133" t="str">
        <f>Sheet1!B9</f>
        <v>CỤC TRƯỞNG</v>
      </c>
      <c r="O69" s="133"/>
      <c r="P69" s="133"/>
      <c r="Q69" s="133"/>
      <c r="R69" s="133"/>
      <c r="S69" s="133"/>
    </row>
    <row r="70" spans="1:19" s="65" customFormat="1" ht="16.5">
      <c r="A70" s="76"/>
      <c r="B70" s="133"/>
      <c r="C70" s="133"/>
      <c r="D70" s="133"/>
      <c r="E70" s="133"/>
      <c r="F70" s="77"/>
      <c r="G70" s="77"/>
      <c r="H70" s="77"/>
      <c r="I70" s="77"/>
      <c r="J70" s="77"/>
      <c r="K70" s="77"/>
      <c r="L70" s="77"/>
      <c r="M70" s="77"/>
      <c r="N70" s="125"/>
      <c r="O70" s="125"/>
      <c r="P70" s="125"/>
      <c r="Q70" s="125"/>
      <c r="R70" s="125"/>
      <c r="S70" s="125"/>
    </row>
    <row r="71" spans="1:19" s="65" customFormat="1" ht="16.5">
      <c r="A71" s="76"/>
      <c r="B71" s="133"/>
      <c r="C71" s="133"/>
      <c r="D71" s="133"/>
      <c r="E71" s="133"/>
      <c r="F71" s="77"/>
      <c r="G71" s="77"/>
      <c r="H71" s="77"/>
      <c r="I71" s="77"/>
      <c r="J71" s="77"/>
      <c r="K71" s="77"/>
      <c r="L71" s="77"/>
      <c r="M71" s="77"/>
      <c r="N71" s="125"/>
      <c r="O71" s="125"/>
      <c r="P71" s="125"/>
      <c r="Q71" s="125"/>
      <c r="R71" s="125"/>
      <c r="S71" s="125"/>
    </row>
    <row r="72" spans="1:19" s="65" customFormat="1" ht="16.5">
      <c r="A72" s="76"/>
      <c r="B72" s="133"/>
      <c r="C72" s="133"/>
      <c r="D72" s="133"/>
      <c r="E72" s="133"/>
      <c r="F72" s="77"/>
      <c r="G72" s="77"/>
      <c r="H72" s="77"/>
      <c r="I72" s="77"/>
      <c r="J72" s="77"/>
      <c r="K72" s="77"/>
      <c r="L72" s="77"/>
      <c r="M72" s="77"/>
      <c r="N72" s="125"/>
      <c r="O72" s="125"/>
      <c r="P72" s="125"/>
      <c r="Q72" s="125"/>
      <c r="R72" s="125"/>
      <c r="S72" s="125"/>
    </row>
    <row r="73" spans="1:19" s="65" customFormat="1" ht="15.75" customHeight="1">
      <c r="A73" s="78"/>
      <c r="B73" s="133"/>
      <c r="C73" s="133"/>
      <c r="D73" s="133"/>
      <c r="E73" s="133"/>
      <c r="F73" s="78"/>
      <c r="G73" s="78"/>
      <c r="H73" s="78"/>
      <c r="I73" s="78"/>
      <c r="J73" s="78"/>
      <c r="K73" s="78"/>
      <c r="L73" s="78"/>
      <c r="M73" s="78"/>
      <c r="N73" s="125"/>
      <c r="O73" s="125"/>
      <c r="P73" s="125"/>
      <c r="Q73" s="125"/>
      <c r="R73" s="125"/>
      <c r="S73" s="125"/>
    </row>
    <row r="74" spans="1:19" s="65" customFormat="1" ht="16.5">
      <c r="A74" s="78"/>
      <c r="B74" s="133" t="str">
        <f>Sheet1!B5</f>
        <v>Hà Thành</v>
      </c>
      <c r="C74" s="133"/>
      <c r="D74" s="133"/>
      <c r="E74" s="133"/>
      <c r="F74" s="78"/>
      <c r="G74" s="78"/>
      <c r="H74" s="78"/>
      <c r="I74" s="78"/>
      <c r="J74" s="78"/>
      <c r="K74" s="78"/>
      <c r="L74" s="78"/>
      <c r="M74" s="78"/>
      <c r="N74" s="125" t="str">
        <f>Sheet1!B6</f>
        <v>Lê Thanh Tình</v>
      </c>
      <c r="O74" s="125"/>
      <c r="P74" s="125"/>
      <c r="Q74" s="125"/>
      <c r="R74" s="125"/>
      <c r="S74" s="125"/>
    </row>
    <row r="75" spans="1:19" ht="15.75" customHeight="1">
      <c r="A75" s="79"/>
      <c r="B75" s="79"/>
      <c r="C75" s="79"/>
      <c r="D75" s="79"/>
      <c r="E75" s="79"/>
      <c r="F75" s="79"/>
      <c r="G75" s="79"/>
      <c r="H75" s="79"/>
      <c r="I75" s="79"/>
      <c r="J75" s="79"/>
      <c r="K75" s="79"/>
      <c r="L75" s="79"/>
      <c r="M75" s="79"/>
      <c r="N75" s="79"/>
      <c r="O75" s="79"/>
      <c r="P75" s="79"/>
      <c r="Q75" s="40"/>
      <c r="R75" s="40"/>
      <c r="S75" s="40"/>
    </row>
    <row r="76" spans="1:19" ht="15.75">
      <c r="A76" s="40"/>
      <c r="B76" s="40"/>
      <c r="C76" s="40"/>
      <c r="D76" s="40"/>
      <c r="E76" s="40"/>
      <c r="F76" s="40"/>
      <c r="G76" s="40"/>
      <c r="H76" s="40"/>
      <c r="I76" s="40"/>
      <c r="J76" s="40"/>
      <c r="K76" s="40"/>
      <c r="L76" s="40"/>
      <c r="M76" s="40"/>
      <c r="N76" s="40"/>
      <c r="O76" s="40"/>
      <c r="P76" s="40"/>
      <c r="Q76" s="40"/>
      <c r="R76" s="40"/>
      <c r="S76" s="40"/>
    </row>
    <row r="77" spans="1:19" ht="15.75">
      <c r="A77" s="40"/>
      <c r="B77" s="40"/>
      <c r="C77" s="40"/>
      <c r="D77" s="40"/>
      <c r="E77" s="40"/>
      <c r="F77" s="40"/>
      <c r="G77" s="40"/>
      <c r="H77" s="40"/>
      <c r="I77" s="40"/>
      <c r="J77" s="40"/>
      <c r="K77" s="40"/>
      <c r="L77" s="40"/>
      <c r="M77" s="40"/>
      <c r="N77" s="40"/>
      <c r="O77" s="40"/>
      <c r="P77" s="40"/>
      <c r="Q77" s="40"/>
      <c r="R77" s="40"/>
      <c r="S77" s="40"/>
    </row>
    <row r="78" spans="1:19" ht="15.75">
      <c r="A78" s="40"/>
      <c r="B78" s="40"/>
      <c r="C78" s="40"/>
      <c r="D78" s="40"/>
      <c r="E78" s="40"/>
      <c r="F78" s="40"/>
      <c r="G78" s="40"/>
      <c r="H78" s="40"/>
      <c r="I78" s="40"/>
      <c r="J78" s="40"/>
      <c r="K78" s="40"/>
      <c r="L78" s="40"/>
      <c r="M78" s="40"/>
      <c r="N78" s="40"/>
      <c r="O78" s="40"/>
      <c r="P78" s="40"/>
      <c r="Q78" s="40"/>
      <c r="R78" s="40"/>
      <c r="S78" s="40"/>
    </row>
  </sheetData>
  <sheetProtection/>
  <protectedRanges>
    <protectedRange password="C71F" sqref="D14:G22" name="Range1_3_1_1"/>
  </protectedRanges>
  <mergeCells count="45">
    <mergeCell ref="E1:O1"/>
    <mergeCell ref="E2:O2"/>
    <mergeCell ref="E3:O3"/>
    <mergeCell ref="F6:F10"/>
    <mergeCell ref="G6:G10"/>
    <mergeCell ref="A2:D2"/>
    <mergeCell ref="A3:D3"/>
    <mergeCell ref="J8:P8"/>
    <mergeCell ref="P2:S2"/>
    <mergeCell ref="C7:C10"/>
    <mergeCell ref="P4:S4"/>
    <mergeCell ref="M9:M10"/>
    <mergeCell ref="B74:E74"/>
    <mergeCell ref="N68:S68"/>
    <mergeCell ref="N69:S69"/>
    <mergeCell ref="N74:S74"/>
    <mergeCell ref="B70:E70"/>
    <mergeCell ref="R6:R10"/>
    <mergeCell ref="S6:S10"/>
    <mergeCell ref="Q7:Q10"/>
    <mergeCell ref="N72:S72"/>
    <mergeCell ref="H6:Q6"/>
    <mergeCell ref="O9:O10"/>
    <mergeCell ref="L9:L10"/>
    <mergeCell ref="N9:N10"/>
    <mergeCell ref="P9:P10"/>
    <mergeCell ref="N70:S70"/>
    <mergeCell ref="D7:E8"/>
    <mergeCell ref="H7:H10"/>
    <mergeCell ref="I8:I10"/>
    <mergeCell ref="E9:E10"/>
    <mergeCell ref="B73:E73"/>
    <mergeCell ref="C6:E6"/>
    <mergeCell ref="B71:E71"/>
    <mergeCell ref="B69:E69"/>
    <mergeCell ref="N73:S73"/>
    <mergeCell ref="I7:P7"/>
    <mergeCell ref="K9:K10"/>
    <mergeCell ref="A11:B11"/>
    <mergeCell ref="J9:J10"/>
    <mergeCell ref="A12:B12"/>
    <mergeCell ref="A6:B10"/>
    <mergeCell ref="D9:D10"/>
    <mergeCell ref="N71:S71"/>
    <mergeCell ref="B72:E72"/>
  </mergeCells>
  <printOptions/>
  <pageMargins left="0.25" right="0" top="0" bottom="0" header="0.511811023622047" footer="0.2755905511811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4"/>
  </sheetPr>
  <dimension ref="A1:T74"/>
  <sheetViews>
    <sheetView tabSelected="1" zoomScale="115" zoomScaleNormal="115" zoomScalePageLayoutView="0" workbookViewId="0" topLeftCell="A1">
      <selection activeCell="F27" sqref="F27"/>
    </sheetView>
  </sheetViews>
  <sheetFormatPr defaultColWidth="9.00390625" defaultRowHeight="15.75"/>
  <cols>
    <col min="1" max="1" width="3.50390625" style="34" customWidth="1"/>
    <col min="2" max="2" width="14.875" style="34" customWidth="1"/>
    <col min="3" max="3" width="9.00390625" style="34" customWidth="1"/>
    <col min="4" max="4" width="7.75390625" style="34" customWidth="1"/>
    <col min="5" max="5" width="8.125" style="34" customWidth="1"/>
    <col min="6" max="6" width="5.50390625" style="34" customWidth="1"/>
    <col min="7" max="7" width="6.125" style="34" customWidth="1"/>
    <col min="8" max="8" width="8.75390625" style="34" customWidth="1"/>
    <col min="9" max="9" width="8.00390625" style="34" customWidth="1"/>
    <col min="10" max="10" width="6.875" style="34" customWidth="1"/>
    <col min="11" max="11" width="5.125" style="34" customWidth="1"/>
    <col min="12" max="12" width="4.50390625" style="34" customWidth="1"/>
    <col min="13" max="13" width="6.375" style="34" customWidth="1"/>
    <col min="14" max="14" width="4.75390625" style="34" customWidth="1"/>
    <col min="15" max="15" width="4.875" style="34" customWidth="1"/>
    <col min="16" max="16" width="5.00390625" style="34" customWidth="1"/>
    <col min="17" max="17" width="5.125" style="34" customWidth="1"/>
    <col min="18" max="18" width="9.25390625" style="34" customWidth="1"/>
    <col min="19" max="19" width="7.00390625" style="34" customWidth="1"/>
    <col min="20" max="20" width="4.25390625" style="34" customWidth="1"/>
    <col min="21" max="16384" width="9.00390625" style="34" customWidth="1"/>
  </cols>
  <sheetData>
    <row r="1" spans="1:20" ht="20.25" customHeight="1">
      <c r="A1" s="33" t="s">
        <v>16</v>
      </c>
      <c r="B1" s="33"/>
      <c r="C1" s="33"/>
      <c r="E1" s="139" t="s">
        <v>72</v>
      </c>
      <c r="F1" s="139"/>
      <c r="G1" s="139"/>
      <c r="H1" s="139"/>
      <c r="I1" s="139"/>
      <c r="J1" s="139"/>
      <c r="K1" s="139"/>
      <c r="L1" s="139"/>
      <c r="M1" s="139"/>
      <c r="N1" s="139"/>
      <c r="O1" s="139"/>
      <c r="P1" s="139"/>
      <c r="Q1" s="35" t="s">
        <v>124</v>
      </c>
      <c r="R1" s="36"/>
      <c r="S1" s="36"/>
      <c r="T1" s="36"/>
    </row>
    <row r="2" spans="1:20" ht="17.25" customHeight="1">
      <c r="A2" s="142" t="s">
        <v>76</v>
      </c>
      <c r="B2" s="142"/>
      <c r="C2" s="142"/>
      <c r="D2" s="142"/>
      <c r="E2" s="140" t="s">
        <v>20</v>
      </c>
      <c r="F2" s="140"/>
      <c r="G2" s="140"/>
      <c r="H2" s="140"/>
      <c r="I2" s="140"/>
      <c r="J2" s="140"/>
      <c r="K2" s="140"/>
      <c r="L2" s="140"/>
      <c r="M2" s="140"/>
      <c r="N2" s="140"/>
      <c r="O2" s="140"/>
      <c r="P2" s="140"/>
      <c r="Q2" s="143" t="str">
        <f>Sheet1!B4</f>
        <v>Cục THADS tỉnh Thái Bình</v>
      </c>
      <c r="R2" s="144"/>
      <c r="S2" s="144"/>
      <c r="T2" s="144"/>
    </row>
    <row r="3" spans="1:20" ht="14.25" customHeight="1">
      <c r="A3" s="142" t="s">
        <v>77</v>
      </c>
      <c r="B3" s="142"/>
      <c r="C3" s="142"/>
      <c r="D3" s="142"/>
      <c r="E3" s="141" t="str">
        <f>Sheet1!B3</f>
        <v>02 tháng / năm 2020</v>
      </c>
      <c r="F3" s="141"/>
      <c r="G3" s="141"/>
      <c r="H3" s="141"/>
      <c r="I3" s="141"/>
      <c r="J3" s="141"/>
      <c r="K3" s="141"/>
      <c r="L3" s="141"/>
      <c r="M3" s="141"/>
      <c r="N3" s="141"/>
      <c r="O3" s="141"/>
      <c r="P3" s="141"/>
      <c r="Q3" s="36" t="s">
        <v>73</v>
      </c>
      <c r="R3" s="37"/>
      <c r="S3" s="36"/>
      <c r="T3" s="36"/>
    </row>
    <row r="4" spans="1:20" ht="14.25" customHeight="1">
      <c r="A4" s="33" t="s">
        <v>59</v>
      </c>
      <c r="B4" s="33"/>
      <c r="C4" s="33"/>
      <c r="D4" s="33"/>
      <c r="E4" s="33"/>
      <c r="F4" s="33"/>
      <c r="G4" s="33"/>
      <c r="H4" s="33"/>
      <c r="I4" s="33"/>
      <c r="J4" s="33"/>
      <c r="K4" s="33"/>
      <c r="L4" s="33"/>
      <c r="M4" s="33"/>
      <c r="N4" s="33"/>
      <c r="O4" s="38"/>
      <c r="P4" s="38"/>
      <c r="Q4" s="137" t="s">
        <v>22</v>
      </c>
      <c r="R4" s="137"/>
      <c r="S4" s="137"/>
      <c r="T4" s="137"/>
    </row>
    <row r="5" spans="2:20" ht="15" customHeight="1">
      <c r="B5" s="39"/>
      <c r="C5" s="39"/>
      <c r="Q5" s="147" t="s">
        <v>56</v>
      </c>
      <c r="R5" s="147"/>
      <c r="S5" s="147"/>
      <c r="T5" s="147"/>
    </row>
    <row r="6" spans="1:20" s="40" customFormat="1" ht="22.5" customHeight="1">
      <c r="A6" s="131" t="s">
        <v>33</v>
      </c>
      <c r="B6" s="131"/>
      <c r="C6" s="134" t="s">
        <v>60</v>
      </c>
      <c r="D6" s="135"/>
      <c r="E6" s="135"/>
      <c r="F6" s="132" t="s">
        <v>51</v>
      </c>
      <c r="G6" s="132" t="s">
        <v>61</v>
      </c>
      <c r="H6" s="136" t="s">
        <v>52</v>
      </c>
      <c r="I6" s="136"/>
      <c r="J6" s="136"/>
      <c r="K6" s="136"/>
      <c r="L6" s="136"/>
      <c r="M6" s="136"/>
      <c r="N6" s="136"/>
      <c r="O6" s="136"/>
      <c r="P6" s="136"/>
      <c r="Q6" s="136"/>
      <c r="R6" s="136"/>
      <c r="S6" s="145" t="s">
        <v>62</v>
      </c>
      <c r="T6" s="150" t="s">
        <v>74</v>
      </c>
    </row>
    <row r="7" spans="1:20" s="36" customFormat="1" ht="16.5" customHeight="1">
      <c r="A7" s="131"/>
      <c r="B7" s="131"/>
      <c r="C7" s="126" t="s">
        <v>24</v>
      </c>
      <c r="D7" s="126" t="s">
        <v>5</v>
      </c>
      <c r="E7" s="132"/>
      <c r="F7" s="132"/>
      <c r="G7" s="132"/>
      <c r="H7" s="132" t="s">
        <v>18</v>
      </c>
      <c r="I7" s="126" t="s">
        <v>53</v>
      </c>
      <c r="J7" s="126"/>
      <c r="K7" s="126"/>
      <c r="L7" s="126"/>
      <c r="M7" s="126"/>
      <c r="N7" s="126"/>
      <c r="O7" s="126"/>
      <c r="P7" s="126"/>
      <c r="Q7" s="126"/>
      <c r="R7" s="132" t="s">
        <v>64</v>
      </c>
      <c r="S7" s="146"/>
      <c r="T7" s="151"/>
    </row>
    <row r="8" spans="1:20" s="40" customFormat="1" ht="15.75" customHeight="1">
      <c r="A8" s="131"/>
      <c r="B8" s="131"/>
      <c r="C8" s="132"/>
      <c r="D8" s="132"/>
      <c r="E8" s="132"/>
      <c r="F8" s="132"/>
      <c r="G8" s="132"/>
      <c r="H8" s="132"/>
      <c r="I8" s="132" t="s">
        <v>18</v>
      </c>
      <c r="J8" s="126" t="s">
        <v>5</v>
      </c>
      <c r="K8" s="126"/>
      <c r="L8" s="126"/>
      <c r="M8" s="126"/>
      <c r="N8" s="126"/>
      <c r="O8" s="126"/>
      <c r="P8" s="126"/>
      <c r="Q8" s="126"/>
      <c r="R8" s="132"/>
      <c r="S8" s="146"/>
      <c r="T8" s="151"/>
    </row>
    <row r="9" spans="1:20" s="40" customFormat="1" ht="15.75" customHeight="1">
      <c r="A9" s="131"/>
      <c r="B9" s="131"/>
      <c r="C9" s="132"/>
      <c r="D9" s="126" t="s">
        <v>65</v>
      </c>
      <c r="E9" s="126" t="s">
        <v>66</v>
      </c>
      <c r="F9" s="132"/>
      <c r="G9" s="132"/>
      <c r="H9" s="132"/>
      <c r="I9" s="132"/>
      <c r="J9" s="126" t="s">
        <v>67</v>
      </c>
      <c r="K9" s="126" t="s">
        <v>68</v>
      </c>
      <c r="L9" s="126" t="s">
        <v>57</v>
      </c>
      <c r="M9" s="132" t="s">
        <v>54</v>
      </c>
      <c r="N9" s="132" t="s">
        <v>69</v>
      </c>
      <c r="O9" s="132" t="s">
        <v>55</v>
      </c>
      <c r="P9" s="132" t="s">
        <v>70</v>
      </c>
      <c r="Q9" s="132" t="s">
        <v>71</v>
      </c>
      <c r="R9" s="132"/>
      <c r="S9" s="146"/>
      <c r="T9" s="151"/>
    </row>
    <row r="10" spans="1:20" s="40" customFormat="1" ht="67.5" customHeight="1">
      <c r="A10" s="131"/>
      <c r="B10" s="131"/>
      <c r="C10" s="132"/>
      <c r="D10" s="132"/>
      <c r="E10" s="132"/>
      <c r="F10" s="132"/>
      <c r="G10" s="132"/>
      <c r="H10" s="132"/>
      <c r="I10" s="132"/>
      <c r="J10" s="126"/>
      <c r="K10" s="126"/>
      <c r="L10" s="126"/>
      <c r="M10" s="132"/>
      <c r="N10" s="132"/>
      <c r="O10" s="132" t="s">
        <v>55</v>
      </c>
      <c r="P10" s="132" t="s">
        <v>70</v>
      </c>
      <c r="Q10" s="132" t="s">
        <v>71</v>
      </c>
      <c r="R10" s="132"/>
      <c r="S10" s="146"/>
      <c r="T10" s="151"/>
    </row>
    <row r="11" spans="1:20" ht="11.25" customHeight="1">
      <c r="A11" s="127" t="s">
        <v>4</v>
      </c>
      <c r="B11" s="128"/>
      <c r="C11" s="41">
        <v>1</v>
      </c>
      <c r="D11" s="41">
        <v>2</v>
      </c>
      <c r="E11" s="41">
        <v>3</v>
      </c>
      <c r="F11" s="41">
        <v>4</v>
      </c>
      <c r="G11" s="41">
        <v>5</v>
      </c>
      <c r="H11" s="41">
        <v>6</v>
      </c>
      <c r="I11" s="41">
        <v>7</v>
      </c>
      <c r="J11" s="41">
        <v>8</v>
      </c>
      <c r="K11" s="41">
        <v>9</v>
      </c>
      <c r="L11" s="41">
        <v>10</v>
      </c>
      <c r="M11" s="41">
        <v>11</v>
      </c>
      <c r="N11" s="41">
        <v>12</v>
      </c>
      <c r="O11" s="41">
        <v>13</v>
      </c>
      <c r="P11" s="41">
        <v>14</v>
      </c>
      <c r="Q11" s="41">
        <v>15</v>
      </c>
      <c r="R11" s="41">
        <v>16</v>
      </c>
      <c r="S11" s="86">
        <v>17</v>
      </c>
      <c r="T11" s="86">
        <v>18</v>
      </c>
    </row>
    <row r="12" spans="1:20" s="42" customFormat="1" ht="18.75" customHeight="1">
      <c r="A12" s="148" t="s">
        <v>17</v>
      </c>
      <c r="B12" s="149"/>
      <c r="C12" s="80">
        <f aca="true" t="shared" si="0" ref="C12:S12">+C13+C23</f>
        <v>1212559934</v>
      </c>
      <c r="D12" s="80">
        <f t="shared" si="0"/>
        <v>1131968157</v>
      </c>
      <c r="E12" s="80">
        <f t="shared" si="0"/>
        <v>80591777</v>
      </c>
      <c r="F12" s="80">
        <f t="shared" si="0"/>
        <v>1630461</v>
      </c>
      <c r="G12" s="80">
        <f t="shared" si="0"/>
        <v>0</v>
      </c>
      <c r="H12" s="80">
        <f t="shared" si="0"/>
        <v>1210929472.501</v>
      </c>
      <c r="I12" s="80">
        <f t="shared" si="0"/>
        <v>287238254.501</v>
      </c>
      <c r="J12" s="80">
        <f t="shared" si="0"/>
        <v>36359691</v>
      </c>
      <c r="K12" s="80">
        <f t="shared" si="0"/>
        <v>421936</v>
      </c>
      <c r="L12" s="80">
        <f t="shared" si="0"/>
        <v>0</v>
      </c>
      <c r="M12" s="80">
        <f t="shared" si="0"/>
        <v>247808364.501</v>
      </c>
      <c r="N12" s="80">
        <f t="shared" si="0"/>
        <v>2439026</v>
      </c>
      <c r="O12" s="80">
        <f t="shared" si="0"/>
        <v>48350</v>
      </c>
      <c r="P12" s="80">
        <f t="shared" si="0"/>
        <v>0</v>
      </c>
      <c r="Q12" s="80">
        <f t="shared" si="0"/>
        <v>160887</v>
      </c>
      <c r="R12" s="80">
        <f t="shared" si="0"/>
        <v>923691218</v>
      </c>
      <c r="S12" s="80">
        <f t="shared" si="0"/>
        <v>1174147845.501</v>
      </c>
      <c r="T12" s="81">
        <f>+SUM(J12:L12)/I12</f>
        <v>0.1280526755180931</v>
      </c>
    </row>
    <row r="13" spans="1:20" s="42" customFormat="1" ht="18.75" customHeight="1">
      <c r="A13" s="43" t="s">
        <v>0</v>
      </c>
      <c r="B13" s="44" t="s">
        <v>50</v>
      </c>
      <c r="C13" s="82">
        <f aca="true" t="shared" si="1" ref="C13:S13">+SUM(C14:C22)</f>
        <v>489782663</v>
      </c>
      <c r="D13" s="82">
        <f t="shared" si="1"/>
        <v>489213853</v>
      </c>
      <c r="E13" s="82">
        <f t="shared" si="1"/>
        <v>568810</v>
      </c>
      <c r="F13" s="82">
        <f t="shared" si="1"/>
        <v>36500</v>
      </c>
      <c r="G13" s="82">
        <f t="shared" si="1"/>
        <v>0</v>
      </c>
      <c r="H13" s="82">
        <f t="shared" si="1"/>
        <v>489746163</v>
      </c>
      <c r="I13" s="82">
        <f t="shared" si="1"/>
        <v>89524753</v>
      </c>
      <c r="J13" s="82">
        <f t="shared" si="1"/>
        <v>31496634</v>
      </c>
      <c r="K13" s="82">
        <f t="shared" si="1"/>
        <v>15300</v>
      </c>
      <c r="L13" s="82">
        <f t="shared" si="1"/>
        <v>0</v>
      </c>
      <c r="M13" s="82">
        <f t="shared" si="1"/>
        <v>58012819</v>
      </c>
      <c r="N13" s="82">
        <f t="shared" si="1"/>
        <v>0</v>
      </c>
      <c r="O13" s="82">
        <f t="shared" si="1"/>
        <v>0</v>
      </c>
      <c r="P13" s="82">
        <f t="shared" si="1"/>
        <v>0</v>
      </c>
      <c r="Q13" s="82">
        <f t="shared" si="1"/>
        <v>0</v>
      </c>
      <c r="R13" s="82">
        <f t="shared" si="1"/>
        <v>400221410</v>
      </c>
      <c r="S13" s="82">
        <f t="shared" si="1"/>
        <v>458234229</v>
      </c>
      <c r="T13" s="81">
        <f aca="true" t="shared" si="2" ref="T13:T67">+SUM(J13:L13)/I13</f>
        <v>0.35199129787043365</v>
      </c>
    </row>
    <row r="14" spans="1:20" s="42" customFormat="1" ht="18.75" customHeight="1">
      <c r="A14" s="45">
        <v>1</v>
      </c>
      <c r="B14" s="46" t="s">
        <v>78</v>
      </c>
      <c r="C14" s="83">
        <f aca="true" t="shared" si="3" ref="C14:C27">+SUM(D14:E14)</f>
        <v>64559878</v>
      </c>
      <c r="D14" s="48">
        <v>64492145</v>
      </c>
      <c r="E14" s="48">
        <v>67733</v>
      </c>
      <c r="F14" s="48" t="s">
        <v>139</v>
      </c>
      <c r="G14" s="48"/>
      <c r="H14" s="83">
        <f aca="true" t="shared" si="4" ref="H14:H62">+I14+R14</f>
        <v>64559878</v>
      </c>
      <c r="I14" s="83">
        <f aca="true" t="shared" si="5" ref="I14:I65">+SUM(J14:Q14)</f>
        <v>277341</v>
      </c>
      <c r="J14" s="49">
        <v>79733</v>
      </c>
      <c r="K14" s="49" t="s">
        <v>139</v>
      </c>
      <c r="L14" s="49" t="s">
        <v>139</v>
      </c>
      <c r="M14" s="49">
        <v>197608</v>
      </c>
      <c r="N14" s="49" t="s">
        <v>139</v>
      </c>
      <c r="O14" s="49" t="s">
        <v>139</v>
      </c>
      <c r="P14" s="49" t="s">
        <v>139</v>
      </c>
      <c r="Q14" s="49" t="s">
        <v>139</v>
      </c>
      <c r="R14" s="49">
        <v>64282537</v>
      </c>
      <c r="S14" s="85">
        <f>+SUM(M14:R14)</f>
        <v>64480145</v>
      </c>
      <c r="T14" s="81">
        <f t="shared" si="2"/>
        <v>0.28749085061350466</v>
      </c>
    </row>
    <row r="15" spans="1:20" s="42" customFormat="1" ht="18.75" customHeight="1">
      <c r="A15" s="45">
        <v>2</v>
      </c>
      <c r="B15" s="46" t="s">
        <v>103</v>
      </c>
      <c r="C15" s="83">
        <f t="shared" si="3"/>
        <v>207373983</v>
      </c>
      <c r="D15" s="48">
        <v>207344079</v>
      </c>
      <c r="E15" s="48">
        <v>29904</v>
      </c>
      <c r="F15" s="48" t="s">
        <v>139</v>
      </c>
      <c r="G15" s="48"/>
      <c r="H15" s="83">
        <f t="shared" si="4"/>
        <v>207373983</v>
      </c>
      <c r="I15" s="83">
        <f t="shared" si="5"/>
        <v>81384403</v>
      </c>
      <c r="J15" s="49">
        <v>31031964</v>
      </c>
      <c r="K15" s="49" t="s">
        <v>139</v>
      </c>
      <c r="L15" s="49" t="s">
        <v>139</v>
      </c>
      <c r="M15" s="49">
        <v>50352439</v>
      </c>
      <c r="N15" s="49" t="s">
        <v>139</v>
      </c>
      <c r="O15" s="49" t="s">
        <v>139</v>
      </c>
      <c r="P15" s="49" t="s">
        <v>139</v>
      </c>
      <c r="Q15" s="49" t="s">
        <v>139</v>
      </c>
      <c r="R15" s="49">
        <v>125989580</v>
      </c>
      <c r="S15" s="85">
        <f aca="true" t="shared" si="6" ref="S15:S22">+SUM(M15:R15)</f>
        <v>176342019</v>
      </c>
      <c r="T15" s="81">
        <f t="shared" si="2"/>
        <v>0.3813011198226766</v>
      </c>
    </row>
    <row r="16" spans="1:20" s="42" customFormat="1" ht="18.75" customHeight="1">
      <c r="A16" s="45">
        <v>3</v>
      </c>
      <c r="B16" s="46" t="s">
        <v>127</v>
      </c>
      <c r="C16" s="83">
        <f t="shared" si="3"/>
        <v>7052084</v>
      </c>
      <c r="D16" s="48">
        <v>6985995</v>
      </c>
      <c r="E16" s="48">
        <v>66089</v>
      </c>
      <c r="F16" s="48" t="s">
        <v>139</v>
      </c>
      <c r="G16" s="48"/>
      <c r="H16" s="83">
        <f>+I16+R16</f>
        <v>7052084</v>
      </c>
      <c r="I16" s="83">
        <f>+SUM(J16:Q16)</f>
        <v>1223277</v>
      </c>
      <c r="J16" s="49">
        <v>54569</v>
      </c>
      <c r="K16" s="49" t="s">
        <v>139</v>
      </c>
      <c r="L16" s="49" t="s">
        <v>139</v>
      </c>
      <c r="M16" s="49">
        <v>1168708</v>
      </c>
      <c r="N16" s="49" t="s">
        <v>139</v>
      </c>
      <c r="O16" s="49" t="s">
        <v>139</v>
      </c>
      <c r="P16" s="49" t="s">
        <v>139</v>
      </c>
      <c r="Q16" s="49" t="s">
        <v>139</v>
      </c>
      <c r="R16" s="49">
        <v>5828807</v>
      </c>
      <c r="S16" s="85">
        <f t="shared" si="6"/>
        <v>6997515</v>
      </c>
      <c r="T16" s="81">
        <f t="shared" si="2"/>
        <v>0.044608866184846115</v>
      </c>
    </row>
    <row r="17" spans="1:20" s="42" customFormat="1" ht="18.75" customHeight="1">
      <c r="A17" s="45">
        <v>4</v>
      </c>
      <c r="B17" s="46" t="s">
        <v>79</v>
      </c>
      <c r="C17" s="83">
        <f t="shared" si="3"/>
        <v>535519</v>
      </c>
      <c r="D17" s="48">
        <v>535219</v>
      </c>
      <c r="E17" s="48">
        <v>300</v>
      </c>
      <c r="F17" s="48" t="s">
        <v>139</v>
      </c>
      <c r="G17" s="48"/>
      <c r="H17" s="83">
        <f>+I17+R17</f>
        <v>535519</v>
      </c>
      <c r="I17" s="83">
        <f>+SUM(J17:Q17)</f>
        <v>240982</v>
      </c>
      <c r="J17" s="49">
        <v>3300</v>
      </c>
      <c r="K17" s="49">
        <v>10200</v>
      </c>
      <c r="L17" s="49" t="s">
        <v>139</v>
      </c>
      <c r="M17" s="49">
        <v>227482</v>
      </c>
      <c r="N17" s="49" t="s">
        <v>139</v>
      </c>
      <c r="O17" s="49" t="s">
        <v>139</v>
      </c>
      <c r="P17" s="49" t="s">
        <v>139</v>
      </c>
      <c r="Q17" s="49" t="s">
        <v>139</v>
      </c>
      <c r="R17" s="49">
        <v>294537</v>
      </c>
      <c r="S17" s="85">
        <f t="shared" si="6"/>
        <v>522019</v>
      </c>
      <c r="T17" s="81">
        <f t="shared" si="2"/>
        <v>0.056020781635142874</v>
      </c>
    </row>
    <row r="18" spans="1:20" s="42" customFormat="1" ht="18.75" customHeight="1">
      <c r="A18" s="45">
        <v>5</v>
      </c>
      <c r="B18" s="46" t="s">
        <v>128</v>
      </c>
      <c r="C18" s="83">
        <f t="shared" si="3"/>
        <v>8967304</v>
      </c>
      <c r="D18" s="48">
        <v>8695026</v>
      </c>
      <c r="E18" s="48">
        <v>272278</v>
      </c>
      <c r="F18" s="48" t="s">
        <v>139</v>
      </c>
      <c r="G18" s="48"/>
      <c r="H18" s="83">
        <f>+I18+R18</f>
        <v>8967304</v>
      </c>
      <c r="I18" s="83">
        <f>+SUM(J18:Q18)</f>
        <v>388367</v>
      </c>
      <c r="J18" s="49">
        <v>77813</v>
      </c>
      <c r="K18" s="49" t="s">
        <v>139</v>
      </c>
      <c r="L18" s="49" t="s">
        <v>139</v>
      </c>
      <c r="M18" s="49">
        <v>310554</v>
      </c>
      <c r="N18" s="49" t="s">
        <v>139</v>
      </c>
      <c r="O18" s="49" t="s">
        <v>139</v>
      </c>
      <c r="P18" s="49" t="s">
        <v>139</v>
      </c>
      <c r="Q18" s="49" t="s">
        <v>139</v>
      </c>
      <c r="R18" s="49">
        <v>8578937</v>
      </c>
      <c r="S18" s="85">
        <f t="shared" si="6"/>
        <v>8889491</v>
      </c>
      <c r="T18" s="81">
        <f t="shared" si="2"/>
        <v>0.20035945381559195</v>
      </c>
    </row>
    <row r="19" spans="1:20" s="42" customFormat="1" ht="18.75" customHeight="1">
      <c r="A19" s="45">
        <v>6</v>
      </c>
      <c r="B19" s="46" t="s">
        <v>83</v>
      </c>
      <c r="C19" s="83">
        <f t="shared" si="3"/>
        <v>199549587</v>
      </c>
      <c r="D19" s="48">
        <v>199496922</v>
      </c>
      <c r="E19" s="48">
        <v>52665</v>
      </c>
      <c r="F19" s="48" t="s">
        <v>139</v>
      </c>
      <c r="G19" s="48"/>
      <c r="H19" s="83">
        <f>+I19+R19</f>
        <v>199549587</v>
      </c>
      <c r="I19" s="83">
        <f>+SUM(J19:Q19)</f>
        <v>5345192</v>
      </c>
      <c r="J19" s="49">
        <v>206264</v>
      </c>
      <c r="K19" s="49">
        <v>5100</v>
      </c>
      <c r="L19" s="49" t="s">
        <v>139</v>
      </c>
      <c r="M19" s="49">
        <v>5133828</v>
      </c>
      <c r="N19" s="49" t="s">
        <v>139</v>
      </c>
      <c r="O19" s="49" t="s">
        <v>139</v>
      </c>
      <c r="P19" s="49" t="s">
        <v>139</v>
      </c>
      <c r="Q19" s="49" t="s">
        <v>139</v>
      </c>
      <c r="R19" s="49">
        <v>194204395</v>
      </c>
      <c r="S19" s="85">
        <f t="shared" si="6"/>
        <v>199338223</v>
      </c>
      <c r="T19" s="81">
        <f t="shared" si="2"/>
        <v>0.03954282652522117</v>
      </c>
    </row>
    <row r="20" spans="1:20" s="42" customFormat="1" ht="18.75" customHeight="1">
      <c r="A20" s="45">
        <v>7</v>
      </c>
      <c r="B20" s="46" t="s">
        <v>129</v>
      </c>
      <c r="C20" s="83">
        <f t="shared" si="3"/>
        <v>425778</v>
      </c>
      <c r="D20" s="48">
        <v>356337</v>
      </c>
      <c r="E20" s="48">
        <v>69441</v>
      </c>
      <c r="F20" s="48">
        <v>36500</v>
      </c>
      <c r="G20" s="48"/>
      <c r="H20" s="83">
        <f t="shared" si="4"/>
        <v>389278</v>
      </c>
      <c r="I20" s="83">
        <f t="shared" si="5"/>
        <v>282528</v>
      </c>
      <c r="J20" s="49">
        <v>32791</v>
      </c>
      <c r="K20" s="49" t="s">
        <v>139</v>
      </c>
      <c r="L20" s="49" t="s">
        <v>139</v>
      </c>
      <c r="M20" s="49">
        <v>249737</v>
      </c>
      <c r="N20" s="49" t="s">
        <v>139</v>
      </c>
      <c r="O20" s="49" t="s">
        <v>139</v>
      </c>
      <c r="P20" s="49" t="s">
        <v>139</v>
      </c>
      <c r="Q20" s="49" t="s">
        <v>139</v>
      </c>
      <c r="R20" s="49">
        <v>106750</v>
      </c>
      <c r="S20" s="85">
        <f t="shared" si="6"/>
        <v>356487</v>
      </c>
      <c r="T20" s="81">
        <f t="shared" si="2"/>
        <v>0.11606283271038623</v>
      </c>
    </row>
    <row r="21" spans="1:20" s="42" customFormat="1" ht="18.75" customHeight="1">
      <c r="A21" s="45">
        <v>8</v>
      </c>
      <c r="B21" s="46" t="s">
        <v>130</v>
      </c>
      <c r="C21" s="83">
        <f t="shared" si="3"/>
        <v>809907</v>
      </c>
      <c r="D21" s="48">
        <v>799507</v>
      </c>
      <c r="E21" s="48">
        <v>10400</v>
      </c>
      <c r="F21" s="48" t="s">
        <v>139</v>
      </c>
      <c r="G21" s="48"/>
      <c r="H21" s="83">
        <f t="shared" si="4"/>
        <v>809907</v>
      </c>
      <c r="I21" s="83">
        <f t="shared" si="5"/>
        <v>342515</v>
      </c>
      <c r="J21" s="49">
        <v>10200</v>
      </c>
      <c r="K21" s="49" t="s">
        <v>139</v>
      </c>
      <c r="L21" s="49" t="s">
        <v>139</v>
      </c>
      <c r="M21" s="49">
        <v>332315</v>
      </c>
      <c r="N21" s="49" t="s">
        <v>139</v>
      </c>
      <c r="O21" s="49" t="s">
        <v>139</v>
      </c>
      <c r="P21" s="49" t="s">
        <v>139</v>
      </c>
      <c r="Q21" s="49" t="s">
        <v>139</v>
      </c>
      <c r="R21" s="49">
        <v>467392</v>
      </c>
      <c r="S21" s="85">
        <f t="shared" si="6"/>
        <v>799707</v>
      </c>
      <c r="T21" s="81">
        <f t="shared" si="2"/>
        <v>0.029779717676598105</v>
      </c>
    </row>
    <row r="22" spans="1:20" s="42" customFormat="1" ht="18.75" customHeight="1">
      <c r="A22" s="45">
        <v>9</v>
      </c>
      <c r="B22" s="46" t="s">
        <v>85</v>
      </c>
      <c r="C22" s="83">
        <f>+SUM(D22:E22)</f>
        <v>508623</v>
      </c>
      <c r="D22" s="48">
        <v>508623</v>
      </c>
      <c r="E22" s="48">
        <v>0</v>
      </c>
      <c r="F22" s="48" t="s">
        <v>139</v>
      </c>
      <c r="G22" s="48"/>
      <c r="H22" s="83">
        <f t="shared" si="4"/>
        <v>508623</v>
      </c>
      <c r="I22" s="83">
        <f t="shared" si="5"/>
        <v>40148</v>
      </c>
      <c r="J22" s="49" t="s">
        <v>139</v>
      </c>
      <c r="K22" s="49" t="s">
        <v>139</v>
      </c>
      <c r="L22" s="49" t="s">
        <v>139</v>
      </c>
      <c r="M22" s="49">
        <v>40148</v>
      </c>
      <c r="N22" s="49" t="s">
        <v>139</v>
      </c>
      <c r="O22" s="49" t="s">
        <v>139</v>
      </c>
      <c r="P22" s="49" t="s">
        <v>139</v>
      </c>
      <c r="Q22" s="49" t="s">
        <v>139</v>
      </c>
      <c r="R22" s="49">
        <v>468475</v>
      </c>
      <c r="S22" s="85">
        <f t="shared" si="6"/>
        <v>508623</v>
      </c>
      <c r="T22" s="81">
        <f t="shared" si="2"/>
        <v>0</v>
      </c>
    </row>
    <row r="23" spans="1:20" s="42" customFormat="1" ht="18.75" customHeight="1">
      <c r="A23" s="43" t="s">
        <v>1</v>
      </c>
      <c r="B23" s="44" t="s">
        <v>10</v>
      </c>
      <c r="C23" s="82">
        <f aca="true" t="shared" si="7" ref="C23:S23">+C24+C31+C36+C40+C46+C52+C58+C63</f>
        <v>722777271</v>
      </c>
      <c r="D23" s="82">
        <f t="shared" si="7"/>
        <v>642754304</v>
      </c>
      <c r="E23" s="82">
        <f t="shared" si="7"/>
        <v>80022967</v>
      </c>
      <c r="F23" s="82">
        <f t="shared" si="7"/>
        <v>1593961</v>
      </c>
      <c r="G23" s="82">
        <f t="shared" si="7"/>
        <v>0</v>
      </c>
      <c r="H23" s="82">
        <f t="shared" si="7"/>
        <v>721183309.5009999</v>
      </c>
      <c r="I23" s="82">
        <f t="shared" si="7"/>
        <v>197713501.501</v>
      </c>
      <c r="J23" s="82">
        <f t="shared" si="7"/>
        <v>4863057</v>
      </c>
      <c r="K23" s="82">
        <f t="shared" si="7"/>
        <v>406636</v>
      </c>
      <c r="L23" s="82">
        <f t="shared" si="7"/>
        <v>0</v>
      </c>
      <c r="M23" s="82">
        <f t="shared" si="7"/>
        <v>189795545.501</v>
      </c>
      <c r="N23" s="82">
        <f t="shared" si="7"/>
        <v>2439026</v>
      </c>
      <c r="O23" s="82">
        <f t="shared" si="7"/>
        <v>48350</v>
      </c>
      <c r="P23" s="82">
        <f t="shared" si="7"/>
        <v>0</v>
      </c>
      <c r="Q23" s="82">
        <f t="shared" si="7"/>
        <v>160887</v>
      </c>
      <c r="R23" s="82">
        <f t="shared" si="7"/>
        <v>523469808</v>
      </c>
      <c r="S23" s="82">
        <f t="shared" si="7"/>
        <v>715913616.5009999</v>
      </c>
      <c r="T23" s="81">
        <f t="shared" si="2"/>
        <v>0.026653177248865564</v>
      </c>
    </row>
    <row r="24" spans="1:20" s="52" customFormat="1" ht="18.75" customHeight="1">
      <c r="A24" s="50">
        <v>1</v>
      </c>
      <c r="B24" s="51" t="s">
        <v>80</v>
      </c>
      <c r="C24" s="83">
        <f aca="true" t="shared" si="8" ref="C24:R24">+SUM(C25:C30)</f>
        <v>89283677</v>
      </c>
      <c r="D24" s="83">
        <f t="shared" si="8"/>
        <v>82547740</v>
      </c>
      <c r="E24" s="83">
        <f t="shared" si="8"/>
        <v>6735937</v>
      </c>
      <c r="F24" s="83">
        <f t="shared" si="8"/>
        <v>1560485</v>
      </c>
      <c r="G24" s="83">
        <f t="shared" si="8"/>
        <v>0</v>
      </c>
      <c r="H24" s="83">
        <f t="shared" si="8"/>
        <v>87723192</v>
      </c>
      <c r="I24" s="83">
        <f t="shared" si="8"/>
        <v>43170593</v>
      </c>
      <c r="J24" s="83">
        <f t="shared" si="8"/>
        <v>2257032</v>
      </c>
      <c r="K24" s="83">
        <f t="shared" si="8"/>
        <v>0</v>
      </c>
      <c r="L24" s="83">
        <f t="shared" si="8"/>
        <v>0</v>
      </c>
      <c r="M24" s="83">
        <f>+SUM(M25:M30)</f>
        <v>40867461</v>
      </c>
      <c r="N24" s="83">
        <f t="shared" si="8"/>
        <v>0</v>
      </c>
      <c r="O24" s="83">
        <f t="shared" si="8"/>
        <v>46100</v>
      </c>
      <c r="P24" s="83">
        <f t="shared" si="8"/>
        <v>0</v>
      </c>
      <c r="Q24" s="83">
        <f t="shared" si="8"/>
        <v>0</v>
      </c>
      <c r="R24" s="83">
        <f t="shared" si="8"/>
        <v>44552599</v>
      </c>
      <c r="S24" s="85">
        <f aca="true" t="shared" si="9" ref="S24:S35">+SUM(M24:R24)</f>
        <v>85466160</v>
      </c>
      <c r="T24" s="81">
        <f t="shared" si="2"/>
        <v>0.052281700184197144</v>
      </c>
    </row>
    <row r="25" spans="1:20" s="55" customFormat="1" ht="18.75" customHeight="1">
      <c r="A25" s="53">
        <v>1</v>
      </c>
      <c r="B25" s="54" t="s">
        <v>81</v>
      </c>
      <c r="C25" s="83">
        <f>+SUM(D25:E25)</f>
        <v>6049845</v>
      </c>
      <c r="D25" s="47">
        <v>5674901</v>
      </c>
      <c r="E25" s="47">
        <v>374944</v>
      </c>
      <c r="F25" s="47">
        <v>86600</v>
      </c>
      <c r="G25" s="47"/>
      <c r="H25" s="83">
        <f t="shared" si="4"/>
        <v>5963245</v>
      </c>
      <c r="I25" s="83">
        <f t="shared" si="5"/>
        <v>1226261</v>
      </c>
      <c r="J25" s="47">
        <v>168623</v>
      </c>
      <c r="K25" s="47">
        <v>0</v>
      </c>
      <c r="L25" s="47">
        <v>0</v>
      </c>
      <c r="M25" s="47">
        <v>1057638</v>
      </c>
      <c r="N25" s="47">
        <v>0</v>
      </c>
      <c r="O25" s="47">
        <v>0</v>
      </c>
      <c r="P25" s="47">
        <v>0</v>
      </c>
      <c r="Q25" s="47">
        <v>0</v>
      </c>
      <c r="R25" s="47">
        <v>4736984</v>
      </c>
      <c r="S25" s="85">
        <f t="shared" si="9"/>
        <v>5794622</v>
      </c>
      <c r="T25" s="81">
        <f t="shared" si="2"/>
        <v>0.13750987758723468</v>
      </c>
    </row>
    <row r="26" spans="1:20" s="55" customFormat="1" ht="18.75" customHeight="1">
      <c r="A26" s="53">
        <v>2</v>
      </c>
      <c r="B26" s="54" t="s">
        <v>106</v>
      </c>
      <c r="C26" s="83">
        <f>+SUM(D26:E26)</f>
        <v>12446151</v>
      </c>
      <c r="D26" s="47">
        <v>12259046</v>
      </c>
      <c r="E26" s="47">
        <v>187105</v>
      </c>
      <c r="F26" s="47">
        <v>400</v>
      </c>
      <c r="G26" s="47"/>
      <c r="H26" s="83">
        <f t="shared" si="4"/>
        <v>12445751</v>
      </c>
      <c r="I26" s="83">
        <f t="shared" si="5"/>
        <v>4674849</v>
      </c>
      <c r="J26" s="47">
        <v>70965</v>
      </c>
      <c r="K26" s="47">
        <v>0</v>
      </c>
      <c r="L26" s="47">
        <v>0</v>
      </c>
      <c r="M26" s="47">
        <v>4603884</v>
      </c>
      <c r="N26" s="47">
        <v>0</v>
      </c>
      <c r="O26" s="47">
        <v>0</v>
      </c>
      <c r="P26" s="47">
        <v>0</v>
      </c>
      <c r="Q26" s="47">
        <v>0</v>
      </c>
      <c r="R26" s="47">
        <v>7770902</v>
      </c>
      <c r="S26" s="85">
        <f t="shared" si="9"/>
        <v>12374786</v>
      </c>
      <c r="T26" s="81">
        <f t="shared" si="2"/>
        <v>0.01518016945574071</v>
      </c>
    </row>
    <row r="27" spans="1:20" s="55" customFormat="1" ht="18.75" customHeight="1">
      <c r="A27" s="53">
        <v>3</v>
      </c>
      <c r="B27" s="54" t="s">
        <v>93</v>
      </c>
      <c r="C27" s="83">
        <f t="shared" si="3"/>
        <v>14537916</v>
      </c>
      <c r="D27" s="47">
        <v>13019961</v>
      </c>
      <c r="E27" s="47">
        <v>1517955</v>
      </c>
      <c r="F27" s="47">
        <v>0</v>
      </c>
      <c r="G27" s="47"/>
      <c r="H27" s="83">
        <f t="shared" si="4"/>
        <v>14537916</v>
      </c>
      <c r="I27" s="83">
        <f t="shared" si="5"/>
        <v>9835429</v>
      </c>
      <c r="J27" s="47">
        <v>803492</v>
      </c>
      <c r="K27" s="47">
        <v>0</v>
      </c>
      <c r="L27" s="47">
        <v>0</v>
      </c>
      <c r="M27" s="47">
        <v>9031937</v>
      </c>
      <c r="N27" s="47">
        <v>0</v>
      </c>
      <c r="O27" s="47">
        <v>0</v>
      </c>
      <c r="P27" s="47">
        <v>0</v>
      </c>
      <c r="Q27" s="47">
        <v>0</v>
      </c>
      <c r="R27" s="47">
        <v>4702487</v>
      </c>
      <c r="S27" s="85">
        <f t="shared" si="9"/>
        <v>13734424</v>
      </c>
      <c r="T27" s="81">
        <f t="shared" si="2"/>
        <v>0.08169364040958457</v>
      </c>
    </row>
    <row r="28" spans="1:20" s="55" customFormat="1" ht="18.75" customHeight="1">
      <c r="A28" s="53">
        <v>4</v>
      </c>
      <c r="B28" s="54" t="s">
        <v>105</v>
      </c>
      <c r="C28" s="83">
        <f>+SUM(D28:E28)</f>
        <v>25009377</v>
      </c>
      <c r="D28" s="47">
        <v>22560720</v>
      </c>
      <c r="E28" s="47">
        <v>2448657</v>
      </c>
      <c r="F28" s="47">
        <v>0</v>
      </c>
      <c r="G28" s="47"/>
      <c r="H28" s="83">
        <f t="shared" si="4"/>
        <v>25009377</v>
      </c>
      <c r="I28" s="83">
        <f t="shared" si="5"/>
        <v>4174423</v>
      </c>
      <c r="J28" s="47">
        <v>71099</v>
      </c>
      <c r="K28" s="47">
        <v>0</v>
      </c>
      <c r="L28" s="47">
        <v>0</v>
      </c>
      <c r="M28" s="47">
        <v>4103324</v>
      </c>
      <c r="N28" s="47">
        <v>0</v>
      </c>
      <c r="O28" s="47">
        <v>0</v>
      </c>
      <c r="P28" s="47">
        <v>0</v>
      </c>
      <c r="Q28" s="47">
        <v>0</v>
      </c>
      <c r="R28" s="47">
        <v>20834954</v>
      </c>
      <c r="S28" s="85">
        <f t="shared" si="9"/>
        <v>24938278</v>
      </c>
      <c r="T28" s="81">
        <f t="shared" si="2"/>
        <v>0.017032054489925914</v>
      </c>
    </row>
    <row r="29" spans="1:20" s="55" customFormat="1" ht="18.75" customHeight="1">
      <c r="A29" s="53">
        <v>5</v>
      </c>
      <c r="B29" s="54" t="s">
        <v>82</v>
      </c>
      <c r="C29" s="83">
        <f>+SUM(D29:E29)</f>
        <v>13790473</v>
      </c>
      <c r="D29" s="47">
        <v>13328500</v>
      </c>
      <c r="E29" s="47">
        <v>461973</v>
      </c>
      <c r="F29" s="47">
        <v>1417985</v>
      </c>
      <c r="G29" s="47"/>
      <c r="H29" s="83">
        <f t="shared" si="4"/>
        <v>12372488</v>
      </c>
      <c r="I29" s="83">
        <f t="shared" si="5"/>
        <v>7019071</v>
      </c>
      <c r="J29" s="47">
        <v>188555</v>
      </c>
      <c r="K29" s="47">
        <v>0</v>
      </c>
      <c r="L29" s="47">
        <v>0</v>
      </c>
      <c r="M29" s="47">
        <v>6784416</v>
      </c>
      <c r="N29" s="47">
        <v>0</v>
      </c>
      <c r="O29" s="47">
        <v>46100</v>
      </c>
      <c r="P29" s="47">
        <v>0</v>
      </c>
      <c r="Q29" s="47">
        <v>0</v>
      </c>
      <c r="R29" s="47">
        <v>5353417</v>
      </c>
      <c r="S29" s="85">
        <f t="shared" si="9"/>
        <v>12183933</v>
      </c>
      <c r="T29" s="81">
        <f t="shared" si="2"/>
        <v>0.026863241588523608</v>
      </c>
    </row>
    <row r="30" spans="1:20" s="55" customFormat="1" ht="18.75" customHeight="1">
      <c r="A30" s="53">
        <v>6</v>
      </c>
      <c r="B30" s="54" t="s">
        <v>131</v>
      </c>
      <c r="C30" s="83">
        <f>+SUM(D30:E30)</f>
        <v>17449915</v>
      </c>
      <c r="D30" s="47">
        <v>15704612</v>
      </c>
      <c r="E30" s="47">
        <v>1745303</v>
      </c>
      <c r="F30" s="47">
        <v>55500</v>
      </c>
      <c r="G30" s="47"/>
      <c r="H30" s="83">
        <f>+I30+R30</f>
        <v>17394415</v>
      </c>
      <c r="I30" s="83">
        <f t="shared" si="5"/>
        <v>16240560</v>
      </c>
      <c r="J30" s="47">
        <v>954298</v>
      </c>
      <c r="K30" s="47">
        <v>0</v>
      </c>
      <c r="L30" s="47">
        <v>0</v>
      </c>
      <c r="M30" s="47">
        <v>15286262</v>
      </c>
      <c r="N30" s="47">
        <v>0</v>
      </c>
      <c r="O30" s="47">
        <v>0</v>
      </c>
      <c r="P30" s="47">
        <v>0</v>
      </c>
      <c r="Q30" s="47">
        <v>0</v>
      </c>
      <c r="R30" s="47">
        <v>1153855</v>
      </c>
      <c r="S30" s="85">
        <f t="shared" si="9"/>
        <v>16440117</v>
      </c>
      <c r="T30" s="81">
        <f t="shared" si="2"/>
        <v>0.05876016590560917</v>
      </c>
    </row>
    <row r="31" spans="1:20" s="52" customFormat="1" ht="18.75" customHeight="1">
      <c r="A31" s="50">
        <v>2</v>
      </c>
      <c r="B31" s="51" t="s">
        <v>84</v>
      </c>
      <c r="C31" s="82">
        <f aca="true" t="shared" si="10" ref="C31:R31">+SUM(C32:C35)</f>
        <v>18314954</v>
      </c>
      <c r="D31" s="82">
        <f t="shared" si="10"/>
        <v>17791222</v>
      </c>
      <c r="E31" s="82">
        <f t="shared" si="10"/>
        <v>523732</v>
      </c>
      <c r="F31" s="82">
        <f t="shared" si="10"/>
        <v>0</v>
      </c>
      <c r="G31" s="82">
        <f t="shared" si="10"/>
        <v>0</v>
      </c>
      <c r="H31" s="82">
        <f t="shared" si="10"/>
        <v>18314954</v>
      </c>
      <c r="I31" s="82">
        <f t="shared" si="10"/>
        <v>3168040</v>
      </c>
      <c r="J31" s="82">
        <f t="shared" si="10"/>
        <v>180489</v>
      </c>
      <c r="K31" s="82">
        <f t="shared" si="10"/>
        <v>5200</v>
      </c>
      <c r="L31" s="82">
        <f t="shared" si="10"/>
        <v>0</v>
      </c>
      <c r="M31" s="82">
        <f t="shared" si="10"/>
        <v>2829464</v>
      </c>
      <c r="N31" s="82">
        <f t="shared" si="10"/>
        <v>0</v>
      </c>
      <c r="O31" s="82">
        <f t="shared" si="10"/>
        <v>0</v>
      </c>
      <c r="P31" s="82">
        <f t="shared" si="10"/>
        <v>0</v>
      </c>
      <c r="Q31" s="82">
        <f t="shared" si="10"/>
        <v>152887</v>
      </c>
      <c r="R31" s="82">
        <f t="shared" si="10"/>
        <v>15146914</v>
      </c>
      <c r="S31" s="87">
        <f t="shared" si="9"/>
        <v>18129265</v>
      </c>
      <c r="T31" s="81">
        <f t="shared" si="2"/>
        <v>0.05861321195439451</v>
      </c>
    </row>
    <row r="32" spans="1:20" s="55" customFormat="1" ht="18.75" customHeight="1">
      <c r="A32" s="53">
        <v>1</v>
      </c>
      <c r="B32" s="54" t="s">
        <v>132</v>
      </c>
      <c r="C32" s="83">
        <f>SUM(D32:E32)</f>
        <v>3874527</v>
      </c>
      <c r="D32" s="47">
        <v>3579518</v>
      </c>
      <c r="E32" s="47">
        <v>295009</v>
      </c>
      <c r="F32" s="47"/>
      <c r="G32" s="47"/>
      <c r="H32" s="83">
        <f>+I32+R32</f>
        <v>3874527</v>
      </c>
      <c r="I32" s="83">
        <f>+SUM(J32:Q32)</f>
        <v>2095821</v>
      </c>
      <c r="J32" s="47">
        <v>68225</v>
      </c>
      <c r="K32" s="47">
        <v>5200</v>
      </c>
      <c r="L32" s="47">
        <v>0</v>
      </c>
      <c r="M32" s="47">
        <v>2022396</v>
      </c>
      <c r="N32" s="47">
        <v>0</v>
      </c>
      <c r="O32" s="47">
        <v>0</v>
      </c>
      <c r="P32" s="47">
        <v>0</v>
      </c>
      <c r="Q32" s="47">
        <v>0</v>
      </c>
      <c r="R32" s="47">
        <v>1778706</v>
      </c>
      <c r="S32" s="85">
        <f t="shared" si="9"/>
        <v>3801102</v>
      </c>
      <c r="T32" s="81">
        <f t="shared" si="2"/>
        <v>0.03503400338101393</v>
      </c>
    </row>
    <row r="33" spans="1:20" s="55" customFormat="1" ht="18.75" customHeight="1">
      <c r="A33" s="53">
        <v>2</v>
      </c>
      <c r="B33" s="54" t="s">
        <v>117</v>
      </c>
      <c r="C33" s="83">
        <f>SUM(D33:E33)</f>
        <v>1043323</v>
      </c>
      <c r="D33" s="47">
        <v>987883</v>
      </c>
      <c r="E33" s="47">
        <v>55440</v>
      </c>
      <c r="F33" s="47"/>
      <c r="G33" s="47"/>
      <c r="H33" s="83">
        <f>+I33+R33</f>
        <v>1043323</v>
      </c>
      <c r="I33" s="83">
        <f>+SUM(J33:Q33)</f>
        <v>478711</v>
      </c>
      <c r="J33" s="47">
        <v>52344</v>
      </c>
      <c r="K33" s="47">
        <v>0</v>
      </c>
      <c r="L33" s="47">
        <v>0</v>
      </c>
      <c r="M33" s="47">
        <v>273480</v>
      </c>
      <c r="N33" s="47">
        <v>0</v>
      </c>
      <c r="O33" s="47">
        <v>0</v>
      </c>
      <c r="P33" s="47">
        <v>0</v>
      </c>
      <c r="Q33" s="47">
        <v>152887</v>
      </c>
      <c r="R33" s="47">
        <v>564612</v>
      </c>
      <c r="S33" s="85">
        <f t="shared" si="9"/>
        <v>990979</v>
      </c>
      <c r="T33" s="81">
        <f t="shared" si="2"/>
        <v>0.10934363321502953</v>
      </c>
    </row>
    <row r="34" spans="1:20" s="55" customFormat="1" ht="18.75" customHeight="1">
      <c r="A34" s="53">
        <v>3</v>
      </c>
      <c r="B34" s="54" t="s">
        <v>86</v>
      </c>
      <c r="C34" s="83">
        <f>SUM(D34:E34)</f>
        <v>1191787</v>
      </c>
      <c r="D34" s="47">
        <v>1061501</v>
      </c>
      <c r="E34" s="47">
        <v>130286</v>
      </c>
      <c r="F34" s="47"/>
      <c r="G34" s="47"/>
      <c r="H34" s="83">
        <f>+I34+R34</f>
        <v>1191787</v>
      </c>
      <c r="I34" s="83">
        <f>+SUM(J34:Q34)</f>
        <v>442419</v>
      </c>
      <c r="J34" s="47">
        <v>40777</v>
      </c>
      <c r="K34" s="47">
        <v>0</v>
      </c>
      <c r="L34" s="47">
        <v>0</v>
      </c>
      <c r="M34" s="47">
        <v>401642</v>
      </c>
      <c r="N34" s="47">
        <v>0</v>
      </c>
      <c r="O34" s="47">
        <v>0</v>
      </c>
      <c r="P34" s="47">
        <v>0</v>
      </c>
      <c r="Q34" s="47">
        <v>0</v>
      </c>
      <c r="R34" s="47">
        <v>749368</v>
      </c>
      <c r="S34" s="85">
        <f t="shared" si="9"/>
        <v>1151010</v>
      </c>
      <c r="T34" s="81">
        <f t="shared" si="2"/>
        <v>0.09216828391185732</v>
      </c>
    </row>
    <row r="35" spans="1:20" s="55" customFormat="1" ht="18.75" customHeight="1">
      <c r="A35" s="53">
        <v>4</v>
      </c>
      <c r="B35" s="54" t="s">
        <v>123</v>
      </c>
      <c r="C35" s="83">
        <f>SUM(D35:E35)</f>
        <v>12205317</v>
      </c>
      <c r="D35" s="47">
        <v>12162320</v>
      </c>
      <c r="E35" s="47">
        <v>42997</v>
      </c>
      <c r="F35" s="47"/>
      <c r="G35" s="47"/>
      <c r="H35" s="83">
        <f>+I35+R35</f>
        <v>12205317</v>
      </c>
      <c r="I35" s="83">
        <f>+SUM(J35:Q35)</f>
        <v>151089</v>
      </c>
      <c r="J35" s="47">
        <v>19143</v>
      </c>
      <c r="K35" s="47">
        <v>0</v>
      </c>
      <c r="L35" s="47">
        <v>0</v>
      </c>
      <c r="M35" s="47">
        <v>131946</v>
      </c>
      <c r="N35" s="47">
        <v>0</v>
      </c>
      <c r="O35" s="47">
        <v>0</v>
      </c>
      <c r="P35" s="47">
        <v>0</v>
      </c>
      <c r="Q35" s="47">
        <v>0</v>
      </c>
      <c r="R35" s="47">
        <v>12054228</v>
      </c>
      <c r="S35" s="85">
        <f t="shared" si="9"/>
        <v>12186174</v>
      </c>
      <c r="T35" s="81">
        <f t="shared" si="2"/>
        <v>0.12670015686118777</v>
      </c>
    </row>
    <row r="36" spans="1:20" s="52" customFormat="1" ht="18.75" customHeight="1">
      <c r="A36" s="50">
        <v>3</v>
      </c>
      <c r="B36" s="51" t="s">
        <v>87</v>
      </c>
      <c r="C36" s="84">
        <f>+SUM(C37:C39)</f>
        <v>125372093</v>
      </c>
      <c r="D36" s="84">
        <f aca="true" t="shared" si="11" ref="D36:S36">+SUM(D37:D39)</f>
        <v>124261543</v>
      </c>
      <c r="E36" s="84">
        <f t="shared" si="11"/>
        <v>1110550</v>
      </c>
      <c r="F36" s="84">
        <f t="shared" si="11"/>
        <v>16931</v>
      </c>
      <c r="G36" s="84">
        <f t="shared" si="11"/>
        <v>0</v>
      </c>
      <c r="H36" s="84">
        <f t="shared" si="11"/>
        <v>125355161.501</v>
      </c>
      <c r="I36" s="84">
        <f t="shared" si="11"/>
        <v>3592406.501</v>
      </c>
      <c r="J36" s="84">
        <f t="shared" si="11"/>
        <v>186844</v>
      </c>
      <c r="K36" s="84">
        <f t="shared" si="11"/>
        <v>0</v>
      </c>
      <c r="L36" s="84">
        <f t="shared" si="11"/>
        <v>0</v>
      </c>
      <c r="M36" s="84">
        <f t="shared" si="11"/>
        <v>3405562.501</v>
      </c>
      <c r="N36" s="84">
        <f t="shared" si="11"/>
        <v>0</v>
      </c>
      <c r="O36" s="84">
        <f t="shared" si="11"/>
        <v>0</v>
      </c>
      <c r="P36" s="84">
        <f t="shared" si="11"/>
        <v>0</v>
      </c>
      <c r="Q36" s="84">
        <f t="shared" si="11"/>
        <v>0</v>
      </c>
      <c r="R36" s="84">
        <f t="shared" si="11"/>
        <v>121762755</v>
      </c>
      <c r="S36" s="84">
        <f t="shared" si="11"/>
        <v>125168317.501</v>
      </c>
      <c r="T36" s="81">
        <f t="shared" si="2"/>
        <v>0.052010817803605794</v>
      </c>
    </row>
    <row r="37" spans="1:20" s="55" customFormat="1" ht="18.75" customHeight="1">
      <c r="A37" s="53">
        <v>1</v>
      </c>
      <c r="B37" s="54" t="s">
        <v>90</v>
      </c>
      <c r="C37" s="83">
        <f>+SUM(D37:E37)</f>
        <v>6174375</v>
      </c>
      <c r="D37" s="47">
        <v>5858713</v>
      </c>
      <c r="E37" s="47">
        <v>315662</v>
      </c>
      <c r="F37" s="47">
        <v>2131</v>
      </c>
      <c r="G37" s="47">
        <v>0</v>
      </c>
      <c r="H37" s="83">
        <f t="shared" si="4"/>
        <v>6172243.501</v>
      </c>
      <c r="I37" s="83">
        <f t="shared" si="5"/>
        <v>1866452.501</v>
      </c>
      <c r="J37" s="47">
        <v>19655</v>
      </c>
      <c r="K37" s="47">
        <v>0</v>
      </c>
      <c r="L37" s="47">
        <v>0</v>
      </c>
      <c r="M37" s="47">
        <v>1846797.501</v>
      </c>
      <c r="N37" s="56">
        <v>0</v>
      </c>
      <c r="O37" s="47">
        <v>0</v>
      </c>
      <c r="P37" s="47">
        <v>0</v>
      </c>
      <c r="Q37" s="47">
        <v>0</v>
      </c>
      <c r="R37" s="47">
        <v>4305791</v>
      </c>
      <c r="S37" s="85">
        <f aca="true" t="shared" si="12" ref="S37:S53">+SUM(M37:R37)</f>
        <v>6152588.501</v>
      </c>
      <c r="T37" s="81">
        <f t="shared" si="2"/>
        <v>0.010530672486692979</v>
      </c>
    </row>
    <row r="38" spans="1:20" s="55" customFormat="1" ht="18.75" customHeight="1">
      <c r="A38" s="53">
        <v>2</v>
      </c>
      <c r="B38" s="54" t="s">
        <v>89</v>
      </c>
      <c r="C38" s="83">
        <f>+SUM(D38:E38)</f>
        <v>117205858</v>
      </c>
      <c r="D38" s="47">
        <v>117051289</v>
      </c>
      <c r="E38" s="47">
        <v>154569</v>
      </c>
      <c r="F38" s="47">
        <v>0</v>
      </c>
      <c r="G38" s="47">
        <v>0</v>
      </c>
      <c r="H38" s="83">
        <f t="shared" si="4"/>
        <v>117205858</v>
      </c>
      <c r="I38" s="83">
        <f t="shared" si="5"/>
        <v>504492</v>
      </c>
      <c r="J38" s="47">
        <v>22549</v>
      </c>
      <c r="K38" s="47">
        <v>0</v>
      </c>
      <c r="L38" s="47">
        <v>0</v>
      </c>
      <c r="M38" s="47">
        <v>481943</v>
      </c>
      <c r="N38" s="56">
        <v>0</v>
      </c>
      <c r="O38" s="47">
        <v>0</v>
      </c>
      <c r="P38" s="47">
        <v>0</v>
      </c>
      <c r="Q38" s="47">
        <v>0</v>
      </c>
      <c r="R38" s="47">
        <v>116701366</v>
      </c>
      <c r="S38" s="85">
        <f t="shared" si="12"/>
        <v>117183309</v>
      </c>
      <c r="T38" s="81">
        <f t="shared" si="2"/>
        <v>0.04469644711908217</v>
      </c>
    </row>
    <row r="39" spans="1:20" s="55" customFormat="1" ht="18.75" customHeight="1">
      <c r="A39" s="53">
        <v>3</v>
      </c>
      <c r="B39" s="54" t="s">
        <v>88</v>
      </c>
      <c r="C39" s="83">
        <f>+SUM(D39:E39)</f>
        <v>1991860</v>
      </c>
      <c r="D39" s="47">
        <v>1351541</v>
      </c>
      <c r="E39" s="47">
        <v>640319</v>
      </c>
      <c r="F39" s="47">
        <v>14800</v>
      </c>
      <c r="G39" s="47">
        <v>0</v>
      </c>
      <c r="H39" s="83">
        <f t="shared" si="4"/>
        <v>1977060</v>
      </c>
      <c r="I39" s="83">
        <f t="shared" si="5"/>
        <v>1221462</v>
      </c>
      <c r="J39" s="47">
        <v>144640</v>
      </c>
      <c r="K39" s="47"/>
      <c r="L39" s="47"/>
      <c r="M39" s="47">
        <v>1076822</v>
      </c>
      <c r="N39" s="56">
        <v>0</v>
      </c>
      <c r="O39" s="47">
        <v>0</v>
      </c>
      <c r="P39" s="47">
        <v>0</v>
      </c>
      <c r="Q39" s="47">
        <v>0</v>
      </c>
      <c r="R39" s="47">
        <v>755598</v>
      </c>
      <c r="S39" s="85">
        <f t="shared" si="12"/>
        <v>1832420</v>
      </c>
      <c r="T39" s="81">
        <f t="shared" si="2"/>
        <v>0.11841547260577898</v>
      </c>
    </row>
    <row r="40" spans="1:20" s="52" customFormat="1" ht="18.75" customHeight="1">
      <c r="A40" s="50">
        <v>4</v>
      </c>
      <c r="B40" s="51" t="s">
        <v>91</v>
      </c>
      <c r="C40" s="82">
        <f>SUM(C41:C45)</f>
        <v>87595631</v>
      </c>
      <c r="D40" s="82">
        <f aca="true" t="shared" si="13" ref="D40:R40">+SUM(D41:D45)</f>
        <v>73022922</v>
      </c>
      <c r="E40" s="82">
        <f>+SUM(E41:E45)</f>
        <v>14572709</v>
      </c>
      <c r="F40" s="82">
        <f t="shared" si="13"/>
        <v>0</v>
      </c>
      <c r="G40" s="82">
        <f t="shared" si="13"/>
        <v>0</v>
      </c>
      <c r="H40" s="82">
        <f t="shared" si="13"/>
        <v>87595631</v>
      </c>
      <c r="I40" s="82">
        <f t="shared" si="13"/>
        <v>34649564</v>
      </c>
      <c r="J40" s="82">
        <f>SUM(J41:J45)</f>
        <v>466222</v>
      </c>
      <c r="K40" s="82">
        <f>SUM(K41:K45)</f>
        <v>0</v>
      </c>
      <c r="L40" s="82">
        <f t="shared" si="13"/>
        <v>0</v>
      </c>
      <c r="M40" s="82">
        <f t="shared" si="13"/>
        <v>33185393</v>
      </c>
      <c r="N40" s="82">
        <f t="shared" si="13"/>
        <v>989949</v>
      </c>
      <c r="O40" s="82">
        <f t="shared" si="13"/>
        <v>0</v>
      </c>
      <c r="P40" s="82">
        <f t="shared" si="13"/>
        <v>0</v>
      </c>
      <c r="Q40" s="82">
        <f t="shared" si="13"/>
        <v>8000</v>
      </c>
      <c r="R40" s="82">
        <f t="shared" si="13"/>
        <v>52946067</v>
      </c>
      <c r="S40" s="87">
        <f t="shared" si="12"/>
        <v>87129409</v>
      </c>
      <c r="T40" s="81">
        <f t="shared" si="2"/>
        <v>0.013455349683476536</v>
      </c>
    </row>
    <row r="41" spans="1:20" s="55" customFormat="1" ht="18.75" customHeight="1">
      <c r="A41" s="53">
        <v>1</v>
      </c>
      <c r="B41" s="54" t="s">
        <v>94</v>
      </c>
      <c r="C41" s="83">
        <f>+SUM(D41:E41)</f>
        <v>1325405</v>
      </c>
      <c r="D41" s="47">
        <v>748960</v>
      </c>
      <c r="E41" s="47">
        <v>576445</v>
      </c>
      <c r="F41" s="47">
        <v>0</v>
      </c>
      <c r="G41" s="47"/>
      <c r="H41" s="83">
        <f t="shared" si="4"/>
        <v>1325405</v>
      </c>
      <c r="I41" s="83">
        <f t="shared" si="5"/>
        <v>1026679</v>
      </c>
      <c r="J41" s="47">
        <v>30410</v>
      </c>
      <c r="K41" s="47">
        <v>0</v>
      </c>
      <c r="L41" s="47">
        <v>0</v>
      </c>
      <c r="M41" s="47">
        <v>996269</v>
      </c>
      <c r="N41" s="47">
        <v>0</v>
      </c>
      <c r="O41" s="47">
        <v>0</v>
      </c>
      <c r="P41" s="47">
        <v>0</v>
      </c>
      <c r="Q41" s="47">
        <v>0</v>
      </c>
      <c r="R41" s="47">
        <v>298726</v>
      </c>
      <c r="S41" s="85">
        <f t="shared" si="12"/>
        <v>1294995</v>
      </c>
      <c r="T41" s="81">
        <f t="shared" si="2"/>
        <v>0.0296197740481689</v>
      </c>
    </row>
    <row r="42" spans="1:20" s="55" customFormat="1" ht="18.75" customHeight="1">
      <c r="A42" s="53">
        <v>2</v>
      </c>
      <c r="B42" s="54" t="s">
        <v>133</v>
      </c>
      <c r="C42" s="83">
        <f>+SUM(D42:E42)</f>
        <v>0</v>
      </c>
      <c r="D42" s="47">
        <v>0</v>
      </c>
      <c r="E42" s="47">
        <v>0</v>
      </c>
      <c r="F42" s="47">
        <v>0</v>
      </c>
      <c r="G42" s="47"/>
      <c r="H42" s="83">
        <f t="shared" si="4"/>
        <v>0</v>
      </c>
      <c r="I42" s="83">
        <f t="shared" si="5"/>
        <v>0</v>
      </c>
      <c r="J42" s="47">
        <v>0</v>
      </c>
      <c r="K42" s="47">
        <v>0</v>
      </c>
      <c r="L42" s="47">
        <v>0</v>
      </c>
      <c r="M42" s="47">
        <v>0</v>
      </c>
      <c r="N42" s="47">
        <v>0</v>
      </c>
      <c r="O42" s="47">
        <v>0</v>
      </c>
      <c r="P42" s="47">
        <v>0</v>
      </c>
      <c r="Q42" s="47">
        <v>0</v>
      </c>
      <c r="R42" s="47">
        <v>0</v>
      </c>
      <c r="S42" s="85">
        <f t="shared" si="12"/>
        <v>0</v>
      </c>
      <c r="T42" s="81" t="e">
        <f t="shared" si="2"/>
        <v>#DIV/0!</v>
      </c>
    </row>
    <row r="43" spans="1:20" s="55" customFormat="1" ht="18.75" customHeight="1">
      <c r="A43" s="53">
        <v>3</v>
      </c>
      <c r="B43" s="54" t="s">
        <v>125</v>
      </c>
      <c r="C43" s="83">
        <f>+SUM(D43:E43)</f>
        <v>51489696</v>
      </c>
      <c r="D43" s="47">
        <v>51214677</v>
      </c>
      <c r="E43" s="47">
        <v>275019</v>
      </c>
      <c r="F43" s="47">
        <v>0</v>
      </c>
      <c r="G43" s="47"/>
      <c r="H43" s="83">
        <f t="shared" si="4"/>
        <v>51489696</v>
      </c>
      <c r="I43" s="83">
        <f t="shared" si="5"/>
        <v>9304748</v>
      </c>
      <c r="J43" s="47">
        <v>137665</v>
      </c>
      <c r="K43" s="47">
        <v>0</v>
      </c>
      <c r="L43" s="47">
        <v>0</v>
      </c>
      <c r="M43" s="47">
        <v>9167083</v>
      </c>
      <c r="N43" s="47">
        <v>0</v>
      </c>
      <c r="O43" s="47">
        <v>0</v>
      </c>
      <c r="P43" s="47">
        <v>0</v>
      </c>
      <c r="Q43" s="47">
        <v>0</v>
      </c>
      <c r="R43" s="47">
        <v>42184948</v>
      </c>
      <c r="S43" s="85">
        <f t="shared" si="12"/>
        <v>51352031</v>
      </c>
      <c r="T43" s="81">
        <f t="shared" si="2"/>
        <v>0.01479513469897304</v>
      </c>
    </row>
    <row r="44" spans="1:20" s="55" customFormat="1" ht="18.75" customHeight="1">
      <c r="A44" s="53">
        <v>4</v>
      </c>
      <c r="B44" s="54" t="s">
        <v>95</v>
      </c>
      <c r="C44" s="83">
        <f>+SUM(D44:E44)</f>
        <v>16314301</v>
      </c>
      <c r="D44" s="47">
        <v>5804959</v>
      </c>
      <c r="E44" s="47">
        <v>10509342</v>
      </c>
      <c r="F44" s="47">
        <v>0</v>
      </c>
      <c r="G44" s="47"/>
      <c r="H44" s="83">
        <f t="shared" si="4"/>
        <v>16314301</v>
      </c>
      <c r="I44" s="83">
        <f t="shared" si="5"/>
        <v>12635688</v>
      </c>
      <c r="J44" s="47">
        <v>106200</v>
      </c>
      <c r="K44" s="47">
        <v>0</v>
      </c>
      <c r="L44" s="47">
        <v>0</v>
      </c>
      <c r="M44" s="47">
        <v>12102452</v>
      </c>
      <c r="N44" s="47">
        <v>419036</v>
      </c>
      <c r="O44" s="47">
        <v>0</v>
      </c>
      <c r="P44" s="47">
        <v>0</v>
      </c>
      <c r="Q44" s="47">
        <v>8000</v>
      </c>
      <c r="R44" s="47">
        <v>3678613</v>
      </c>
      <c r="S44" s="85">
        <f t="shared" si="12"/>
        <v>16208101</v>
      </c>
      <c r="T44" s="81">
        <f t="shared" si="2"/>
        <v>0.008404765929643086</v>
      </c>
    </row>
    <row r="45" spans="1:20" s="55" customFormat="1" ht="18.75" customHeight="1">
      <c r="A45" s="53">
        <v>5</v>
      </c>
      <c r="B45" s="54" t="s">
        <v>92</v>
      </c>
      <c r="C45" s="83">
        <f>+SUM(D45:E45)</f>
        <v>18466229</v>
      </c>
      <c r="D45" s="47">
        <v>15254326</v>
      </c>
      <c r="E45" s="47">
        <v>3211903</v>
      </c>
      <c r="F45" s="47">
        <v>0</v>
      </c>
      <c r="G45" s="47"/>
      <c r="H45" s="83">
        <f t="shared" si="4"/>
        <v>18466229</v>
      </c>
      <c r="I45" s="83">
        <f t="shared" si="5"/>
        <v>11682449</v>
      </c>
      <c r="J45" s="47">
        <v>191947</v>
      </c>
      <c r="K45" s="47">
        <v>0</v>
      </c>
      <c r="L45" s="47">
        <v>0</v>
      </c>
      <c r="M45" s="47">
        <v>10919589</v>
      </c>
      <c r="N45" s="47">
        <v>570913</v>
      </c>
      <c r="O45" s="47">
        <v>0</v>
      </c>
      <c r="P45" s="47">
        <v>0</v>
      </c>
      <c r="Q45" s="47">
        <v>0</v>
      </c>
      <c r="R45" s="47">
        <v>6783780</v>
      </c>
      <c r="S45" s="85">
        <f t="shared" si="12"/>
        <v>18274282</v>
      </c>
      <c r="T45" s="81">
        <f t="shared" si="2"/>
        <v>0.016430373460222254</v>
      </c>
    </row>
    <row r="46" spans="1:20" s="52" customFormat="1" ht="18.75" customHeight="1">
      <c r="A46" s="50">
        <v>5</v>
      </c>
      <c r="B46" s="51" t="s">
        <v>96</v>
      </c>
      <c r="C46" s="82">
        <f aca="true" t="shared" si="14" ref="C46:R46">+SUM(C47:C51)</f>
        <v>25167027</v>
      </c>
      <c r="D46" s="82">
        <f t="shared" si="14"/>
        <v>22088784</v>
      </c>
      <c r="E46" s="82">
        <f t="shared" si="14"/>
        <v>3078243</v>
      </c>
      <c r="F46" s="82">
        <f t="shared" si="14"/>
        <v>0</v>
      </c>
      <c r="G46" s="82">
        <f t="shared" si="14"/>
        <v>0</v>
      </c>
      <c r="H46" s="82">
        <f t="shared" si="14"/>
        <v>25167027</v>
      </c>
      <c r="I46" s="82">
        <f t="shared" si="14"/>
        <v>7131689</v>
      </c>
      <c r="J46" s="82">
        <f t="shared" si="14"/>
        <v>145882</v>
      </c>
      <c r="K46" s="82">
        <f t="shared" si="14"/>
        <v>0</v>
      </c>
      <c r="L46" s="82">
        <f t="shared" si="14"/>
        <v>0</v>
      </c>
      <c r="M46" s="82">
        <f t="shared" si="14"/>
        <v>6985807</v>
      </c>
      <c r="N46" s="82">
        <f t="shared" si="14"/>
        <v>0</v>
      </c>
      <c r="O46" s="82">
        <f t="shared" si="14"/>
        <v>0</v>
      </c>
      <c r="P46" s="82">
        <f t="shared" si="14"/>
        <v>0</v>
      </c>
      <c r="Q46" s="82">
        <f t="shared" si="14"/>
        <v>0</v>
      </c>
      <c r="R46" s="82">
        <f t="shared" si="14"/>
        <v>18035338</v>
      </c>
      <c r="S46" s="87">
        <f t="shared" si="12"/>
        <v>25021145</v>
      </c>
      <c r="T46" s="81">
        <f t="shared" si="2"/>
        <v>0.020455462934516635</v>
      </c>
    </row>
    <row r="47" spans="1:20" s="55" customFormat="1" ht="18.75" customHeight="1">
      <c r="A47" s="53" t="s">
        <v>25</v>
      </c>
      <c r="B47" s="54" t="s">
        <v>118</v>
      </c>
      <c r="C47" s="83">
        <f>+SUM(D47:E47)</f>
        <v>2256161</v>
      </c>
      <c r="D47" s="47">
        <v>1251278</v>
      </c>
      <c r="E47" s="47">
        <v>1004883</v>
      </c>
      <c r="F47" s="47"/>
      <c r="G47" s="47"/>
      <c r="H47" s="83">
        <f t="shared" si="4"/>
        <v>2256161</v>
      </c>
      <c r="I47" s="83">
        <f t="shared" si="5"/>
        <v>1212745</v>
      </c>
      <c r="J47" s="47">
        <v>30253</v>
      </c>
      <c r="K47" s="47">
        <v>0</v>
      </c>
      <c r="L47" s="47">
        <v>0</v>
      </c>
      <c r="M47" s="47">
        <v>1182492</v>
      </c>
      <c r="N47" s="47">
        <v>0</v>
      </c>
      <c r="O47" s="47">
        <v>0</v>
      </c>
      <c r="P47" s="47">
        <v>0</v>
      </c>
      <c r="Q47" s="47">
        <v>0</v>
      </c>
      <c r="R47" s="47">
        <v>1043416</v>
      </c>
      <c r="S47" s="85">
        <f t="shared" si="12"/>
        <v>2225908</v>
      </c>
      <c r="T47" s="81">
        <f t="shared" si="2"/>
        <v>0.024945887222787972</v>
      </c>
    </row>
    <row r="48" spans="1:20" s="55" customFormat="1" ht="18.75" customHeight="1">
      <c r="A48" s="53" t="s">
        <v>26</v>
      </c>
      <c r="B48" s="54" t="s">
        <v>119</v>
      </c>
      <c r="C48" s="83">
        <f>+SUM(D48:E48)</f>
        <v>1159568</v>
      </c>
      <c r="D48" s="47">
        <v>1034413</v>
      </c>
      <c r="E48" s="47">
        <v>125155</v>
      </c>
      <c r="F48" s="47"/>
      <c r="G48" s="47"/>
      <c r="H48" s="83">
        <f t="shared" si="4"/>
        <v>1159568</v>
      </c>
      <c r="I48" s="83">
        <f t="shared" si="5"/>
        <v>1118342</v>
      </c>
      <c r="J48" s="47">
        <v>32662</v>
      </c>
      <c r="K48" s="47">
        <v>0</v>
      </c>
      <c r="L48" s="47">
        <v>0</v>
      </c>
      <c r="M48" s="47">
        <v>1085680</v>
      </c>
      <c r="N48" s="47">
        <v>0</v>
      </c>
      <c r="O48" s="47">
        <v>0</v>
      </c>
      <c r="P48" s="47">
        <v>0</v>
      </c>
      <c r="Q48" s="47">
        <v>0</v>
      </c>
      <c r="R48" s="47">
        <v>41226</v>
      </c>
      <c r="S48" s="85">
        <f t="shared" si="12"/>
        <v>1126906</v>
      </c>
      <c r="T48" s="81">
        <f t="shared" si="2"/>
        <v>0.029205734918298695</v>
      </c>
    </row>
    <row r="49" spans="1:20" s="55" customFormat="1" ht="18.75" customHeight="1">
      <c r="A49" s="53" t="s">
        <v>27</v>
      </c>
      <c r="B49" s="54" t="s">
        <v>120</v>
      </c>
      <c r="C49" s="83">
        <f>+SUM(D49:E49)</f>
        <v>10745586</v>
      </c>
      <c r="D49" s="47">
        <v>9556425</v>
      </c>
      <c r="E49" s="47">
        <v>1189161</v>
      </c>
      <c r="F49" s="47"/>
      <c r="G49" s="47"/>
      <c r="H49" s="83">
        <f t="shared" si="4"/>
        <v>10745586</v>
      </c>
      <c r="I49" s="83">
        <f t="shared" si="5"/>
        <v>2459498</v>
      </c>
      <c r="J49" s="47">
        <v>22681</v>
      </c>
      <c r="K49" s="47">
        <v>0</v>
      </c>
      <c r="L49" s="47">
        <v>0</v>
      </c>
      <c r="M49" s="47">
        <v>2436817</v>
      </c>
      <c r="N49" s="47">
        <v>0</v>
      </c>
      <c r="O49" s="47">
        <v>0</v>
      </c>
      <c r="P49" s="47">
        <v>0</v>
      </c>
      <c r="Q49" s="47">
        <v>0</v>
      </c>
      <c r="R49" s="47">
        <v>8286088</v>
      </c>
      <c r="S49" s="85">
        <f t="shared" si="12"/>
        <v>10722905</v>
      </c>
      <c r="T49" s="81">
        <f t="shared" si="2"/>
        <v>0.00922180054629034</v>
      </c>
    </row>
    <row r="50" spans="1:20" s="55" customFormat="1" ht="18.75" customHeight="1">
      <c r="A50" s="53" t="s">
        <v>34</v>
      </c>
      <c r="B50" s="54" t="s">
        <v>121</v>
      </c>
      <c r="C50" s="83">
        <f>+SUM(D50:E50)</f>
        <v>1432747</v>
      </c>
      <c r="D50" s="47">
        <v>1006065</v>
      </c>
      <c r="E50" s="47">
        <v>426682</v>
      </c>
      <c r="F50" s="47"/>
      <c r="G50" s="47"/>
      <c r="H50" s="83">
        <f t="shared" si="4"/>
        <v>1432747</v>
      </c>
      <c r="I50" s="83">
        <f t="shared" si="5"/>
        <v>386520</v>
      </c>
      <c r="J50" s="47">
        <v>28334</v>
      </c>
      <c r="K50" s="47">
        <v>0</v>
      </c>
      <c r="L50" s="47">
        <v>0</v>
      </c>
      <c r="M50" s="47">
        <v>358186</v>
      </c>
      <c r="N50" s="47">
        <v>0</v>
      </c>
      <c r="O50" s="47">
        <v>0</v>
      </c>
      <c r="P50" s="47">
        <v>0</v>
      </c>
      <c r="Q50" s="47">
        <v>0</v>
      </c>
      <c r="R50" s="47">
        <v>1046227</v>
      </c>
      <c r="S50" s="85">
        <f t="shared" si="12"/>
        <v>1404413</v>
      </c>
      <c r="T50" s="81">
        <f t="shared" si="2"/>
        <v>0.07330539170030011</v>
      </c>
    </row>
    <row r="51" spans="1:20" s="55" customFormat="1" ht="18.75" customHeight="1">
      <c r="A51" s="53" t="s">
        <v>36</v>
      </c>
      <c r="B51" s="54" t="s">
        <v>122</v>
      </c>
      <c r="C51" s="83">
        <f>+SUM(D51:E51)</f>
        <v>9572965</v>
      </c>
      <c r="D51" s="47">
        <v>9240603</v>
      </c>
      <c r="E51" s="47">
        <v>332362</v>
      </c>
      <c r="F51" s="47"/>
      <c r="G51" s="47"/>
      <c r="H51" s="83">
        <f>+I51+R51</f>
        <v>9572965</v>
      </c>
      <c r="I51" s="83">
        <f>+SUM(J51:Q51)</f>
        <v>1954584</v>
      </c>
      <c r="J51" s="47">
        <v>31952</v>
      </c>
      <c r="K51" s="47">
        <v>0</v>
      </c>
      <c r="L51" s="47">
        <v>0</v>
      </c>
      <c r="M51" s="47">
        <v>1922632</v>
      </c>
      <c r="N51" s="47">
        <v>0</v>
      </c>
      <c r="O51" s="47">
        <v>0</v>
      </c>
      <c r="P51" s="47">
        <v>0</v>
      </c>
      <c r="Q51" s="47">
        <v>0</v>
      </c>
      <c r="R51" s="47">
        <v>7618381</v>
      </c>
      <c r="S51" s="85">
        <f t="shared" si="12"/>
        <v>9541013</v>
      </c>
      <c r="T51" s="81">
        <f t="shared" si="2"/>
        <v>0.01634721250148369</v>
      </c>
    </row>
    <row r="52" spans="1:20" s="52" customFormat="1" ht="18.75" customHeight="1">
      <c r="A52" s="50">
        <v>6</v>
      </c>
      <c r="B52" s="51" t="s">
        <v>97</v>
      </c>
      <c r="C52" s="82">
        <f>+SUM(C53:C57)</f>
        <v>49609752</v>
      </c>
      <c r="D52" s="82">
        <f aca="true" t="shared" si="15" ref="D52:R52">+SUM(D53:D57)</f>
        <v>46910604</v>
      </c>
      <c r="E52" s="82">
        <f t="shared" si="15"/>
        <v>2699148</v>
      </c>
      <c r="F52" s="82">
        <f t="shared" si="15"/>
        <v>0</v>
      </c>
      <c r="G52" s="82">
        <f t="shared" si="15"/>
        <v>0</v>
      </c>
      <c r="H52" s="82">
        <f t="shared" si="15"/>
        <v>49609752</v>
      </c>
      <c r="I52" s="82">
        <f t="shared" si="15"/>
        <v>44794007</v>
      </c>
      <c r="J52" s="82">
        <f t="shared" si="15"/>
        <v>511781</v>
      </c>
      <c r="K52" s="82">
        <f t="shared" si="15"/>
        <v>71876</v>
      </c>
      <c r="L52" s="82">
        <f t="shared" si="15"/>
        <v>0</v>
      </c>
      <c r="M52" s="82">
        <f t="shared" si="15"/>
        <v>44208100</v>
      </c>
      <c r="N52" s="82">
        <f t="shared" si="15"/>
        <v>0</v>
      </c>
      <c r="O52" s="82">
        <f t="shared" si="15"/>
        <v>2250</v>
      </c>
      <c r="P52" s="82">
        <f t="shared" si="15"/>
        <v>0</v>
      </c>
      <c r="Q52" s="82">
        <f t="shared" si="15"/>
        <v>0</v>
      </c>
      <c r="R52" s="82">
        <f t="shared" si="15"/>
        <v>4815745</v>
      </c>
      <c r="S52" s="87">
        <f t="shared" si="12"/>
        <v>49026095</v>
      </c>
      <c r="T52" s="81">
        <f t="shared" si="2"/>
        <v>0.013029801062450162</v>
      </c>
    </row>
    <row r="53" spans="1:20" s="55" customFormat="1" ht="18.75" customHeight="1">
      <c r="A53" s="53" t="s">
        <v>25</v>
      </c>
      <c r="B53" s="54" t="s">
        <v>142</v>
      </c>
      <c r="C53" s="83">
        <f>+SUM(D53:E53)</f>
        <v>5018325</v>
      </c>
      <c r="D53" s="47">
        <v>5006284</v>
      </c>
      <c r="E53" s="47">
        <v>12041</v>
      </c>
      <c r="F53" s="47"/>
      <c r="G53" s="47"/>
      <c r="H53" s="83">
        <f t="shared" si="4"/>
        <v>5018325</v>
      </c>
      <c r="I53" s="83">
        <f t="shared" si="5"/>
        <v>4517022</v>
      </c>
      <c r="J53" s="47">
        <v>124590</v>
      </c>
      <c r="K53" s="47">
        <v>70000</v>
      </c>
      <c r="L53" s="47">
        <v>0</v>
      </c>
      <c r="M53" s="47">
        <v>4322432</v>
      </c>
      <c r="N53" s="47">
        <v>0</v>
      </c>
      <c r="O53" s="47">
        <v>0</v>
      </c>
      <c r="P53" s="47">
        <v>0</v>
      </c>
      <c r="Q53" s="47">
        <v>0</v>
      </c>
      <c r="R53" s="47">
        <v>501303</v>
      </c>
      <c r="S53" s="85">
        <f t="shared" si="12"/>
        <v>4823735</v>
      </c>
      <c r="T53" s="81">
        <f t="shared" si="2"/>
        <v>0.043079267712222785</v>
      </c>
    </row>
    <row r="54" spans="1:20" s="55" customFormat="1" ht="18.75" customHeight="1">
      <c r="A54" s="53" t="s">
        <v>26</v>
      </c>
      <c r="B54" s="54" t="s">
        <v>143</v>
      </c>
      <c r="C54" s="83">
        <f>+SUM(D54:E54)</f>
        <v>14434539</v>
      </c>
      <c r="D54" s="47">
        <v>13714228</v>
      </c>
      <c r="E54" s="47">
        <v>720311</v>
      </c>
      <c r="F54" s="47"/>
      <c r="G54" s="47"/>
      <c r="H54" s="83">
        <f t="shared" si="4"/>
        <v>14434539</v>
      </c>
      <c r="I54" s="83">
        <f t="shared" si="5"/>
        <v>13399203</v>
      </c>
      <c r="J54" s="47">
        <v>97650</v>
      </c>
      <c r="K54" s="47">
        <v>0</v>
      </c>
      <c r="L54" s="47">
        <v>0</v>
      </c>
      <c r="M54" s="47">
        <v>13301553</v>
      </c>
      <c r="N54" s="47">
        <v>0</v>
      </c>
      <c r="O54" s="47">
        <v>0</v>
      </c>
      <c r="P54" s="47">
        <v>0</v>
      </c>
      <c r="Q54" s="47">
        <v>0</v>
      </c>
      <c r="R54" s="47">
        <v>1035336</v>
      </c>
      <c r="S54" s="85">
        <f>+SUM(L54:R54)</f>
        <v>14336889</v>
      </c>
      <c r="T54" s="81">
        <f t="shared" si="2"/>
        <v>0.0072877468906173</v>
      </c>
    </row>
    <row r="55" spans="1:20" s="55" customFormat="1" ht="18.75" customHeight="1">
      <c r="A55" s="53" t="s">
        <v>27</v>
      </c>
      <c r="B55" s="54" t="s">
        <v>144</v>
      </c>
      <c r="C55" s="83">
        <f>+SUM(D55:E55)</f>
        <v>2061471</v>
      </c>
      <c r="D55" s="47">
        <v>2053120</v>
      </c>
      <c r="E55" s="47">
        <v>8351</v>
      </c>
      <c r="F55" s="47"/>
      <c r="G55" s="47"/>
      <c r="H55" s="83">
        <f>+I55+R55</f>
        <v>2061471</v>
      </c>
      <c r="I55" s="83">
        <f>+SUM(J55:Q55)</f>
        <v>807459</v>
      </c>
      <c r="J55" s="47">
        <v>5900</v>
      </c>
      <c r="K55" s="47">
        <v>0</v>
      </c>
      <c r="L55" s="47">
        <v>0</v>
      </c>
      <c r="M55" s="47">
        <v>801559</v>
      </c>
      <c r="N55" s="47">
        <v>0</v>
      </c>
      <c r="O55" s="47">
        <v>0</v>
      </c>
      <c r="P55" s="47">
        <v>0</v>
      </c>
      <c r="Q55" s="47">
        <v>0</v>
      </c>
      <c r="R55" s="47">
        <v>1254012</v>
      </c>
      <c r="S55" s="85">
        <f>+SUM(M55:R55)</f>
        <v>2055571</v>
      </c>
      <c r="T55" s="81">
        <f>+SUM(J55:L55)/I55</f>
        <v>0.007306872547089078</v>
      </c>
    </row>
    <row r="56" spans="1:20" s="55" customFormat="1" ht="18.75" customHeight="1">
      <c r="A56" s="53" t="s">
        <v>34</v>
      </c>
      <c r="B56" s="54" t="s">
        <v>145</v>
      </c>
      <c r="C56" s="83">
        <f>+SUM(D56:E56)</f>
        <v>24965340</v>
      </c>
      <c r="D56" s="47">
        <v>24909672</v>
      </c>
      <c r="E56" s="47">
        <v>55668</v>
      </c>
      <c r="F56" s="47"/>
      <c r="G56" s="47"/>
      <c r="H56" s="83">
        <f t="shared" si="4"/>
        <v>24965340</v>
      </c>
      <c r="I56" s="83">
        <f t="shared" si="5"/>
        <v>23852229</v>
      </c>
      <c r="J56" s="47">
        <v>54663</v>
      </c>
      <c r="K56" s="47">
        <v>0</v>
      </c>
      <c r="L56" s="47">
        <v>0</v>
      </c>
      <c r="M56" s="47">
        <v>23797566</v>
      </c>
      <c r="N56" s="47">
        <v>0</v>
      </c>
      <c r="O56" s="47">
        <v>0</v>
      </c>
      <c r="P56" s="47">
        <v>0</v>
      </c>
      <c r="Q56" s="47">
        <v>0</v>
      </c>
      <c r="R56" s="47">
        <v>1113111</v>
      </c>
      <c r="S56" s="85">
        <f>+SUM(L56:R56)</f>
        <v>24910677</v>
      </c>
      <c r="T56" s="81">
        <f t="shared" si="2"/>
        <v>0.0022917355019524592</v>
      </c>
    </row>
    <row r="57" spans="1:20" s="55" customFormat="1" ht="18.75" customHeight="1">
      <c r="A57" s="53" t="s">
        <v>35</v>
      </c>
      <c r="B57" s="54" t="s">
        <v>146</v>
      </c>
      <c r="C57" s="83">
        <f>+SUM(D57:E57)</f>
        <v>3130077</v>
      </c>
      <c r="D57" s="47">
        <v>1227300</v>
      </c>
      <c r="E57" s="47">
        <v>1902777</v>
      </c>
      <c r="F57" s="47"/>
      <c r="G57" s="47"/>
      <c r="H57" s="83">
        <f t="shared" si="4"/>
        <v>3130077</v>
      </c>
      <c r="I57" s="83">
        <f t="shared" si="5"/>
        <v>2218094</v>
      </c>
      <c r="J57" s="47">
        <v>228978</v>
      </c>
      <c r="K57" s="47">
        <v>1876</v>
      </c>
      <c r="L57" s="47">
        <v>0</v>
      </c>
      <c r="M57" s="47">
        <v>1984990</v>
      </c>
      <c r="N57" s="47">
        <v>0</v>
      </c>
      <c r="O57" s="47">
        <v>2250</v>
      </c>
      <c r="P57" s="47">
        <v>0</v>
      </c>
      <c r="Q57" s="47">
        <v>0</v>
      </c>
      <c r="R57" s="47">
        <v>911983</v>
      </c>
      <c r="S57" s="85">
        <f>+SUM(L57:R57)</f>
        <v>2899223</v>
      </c>
      <c r="T57" s="81">
        <f t="shared" si="2"/>
        <v>0.10407764504119302</v>
      </c>
    </row>
    <row r="58" spans="1:20" s="52" customFormat="1" ht="18.75" customHeight="1">
      <c r="A58" s="50">
        <v>7</v>
      </c>
      <c r="B58" s="51" t="s">
        <v>98</v>
      </c>
      <c r="C58" s="82">
        <f aca="true" t="shared" si="16" ref="C58:J58">+SUM(C59:C62)</f>
        <v>6065478</v>
      </c>
      <c r="D58" s="82">
        <f t="shared" si="16"/>
        <v>3114686</v>
      </c>
      <c r="E58" s="82">
        <f t="shared" si="16"/>
        <v>2950792</v>
      </c>
      <c r="F58" s="82">
        <f t="shared" si="16"/>
        <v>9200</v>
      </c>
      <c r="G58" s="82">
        <f t="shared" si="16"/>
        <v>0</v>
      </c>
      <c r="H58" s="82">
        <f t="shared" si="16"/>
        <v>6056278</v>
      </c>
      <c r="I58" s="82">
        <f t="shared" si="16"/>
        <v>3555731</v>
      </c>
      <c r="J58" s="82">
        <f t="shared" si="16"/>
        <v>581965</v>
      </c>
      <c r="K58" s="82">
        <f aca="true" t="shared" si="17" ref="K58:S58">+SUM(K59:K62)</f>
        <v>0</v>
      </c>
      <c r="L58" s="82">
        <f t="shared" si="17"/>
        <v>0</v>
      </c>
      <c r="M58" s="82">
        <f t="shared" si="17"/>
        <v>2973766</v>
      </c>
      <c r="N58" s="82">
        <f t="shared" si="17"/>
        <v>0</v>
      </c>
      <c r="O58" s="82">
        <f t="shared" si="17"/>
        <v>0</v>
      </c>
      <c r="P58" s="82">
        <f t="shared" si="17"/>
        <v>0</v>
      </c>
      <c r="Q58" s="82">
        <f t="shared" si="17"/>
        <v>0</v>
      </c>
      <c r="R58" s="82">
        <f t="shared" si="17"/>
        <v>2500547</v>
      </c>
      <c r="S58" s="82">
        <f t="shared" si="17"/>
        <v>5474313</v>
      </c>
      <c r="T58" s="81">
        <f t="shared" si="2"/>
        <v>0.16366958017915303</v>
      </c>
    </row>
    <row r="59" spans="1:20" s="55" customFormat="1" ht="18.75" customHeight="1">
      <c r="A59" s="53">
        <v>1</v>
      </c>
      <c r="B59" s="54" t="s">
        <v>134</v>
      </c>
      <c r="C59" s="83">
        <f>+SUM(D59:E59)</f>
        <v>135114</v>
      </c>
      <c r="D59" s="47">
        <v>84928</v>
      </c>
      <c r="E59" s="47">
        <v>50186</v>
      </c>
      <c r="F59" s="47">
        <v>0</v>
      </c>
      <c r="G59" s="47"/>
      <c r="H59" s="83">
        <f>+I59+R59</f>
        <v>135114</v>
      </c>
      <c r="I59" s="83">
        <f>+SUM(J59:Q59)</f>
        <v>63446</v>
      </c>
      <c r="J59" s="47">
        <v>44302</v>
      </c>
      <c r="K59" s="47">
        <v>0</v>
      </c>
      <c r="L59" s="47">
        <v>0</v>
      </c>
      <c r="M59" s="47">
        <v>19144</v>
      </c>
      <c r="N59" s="47">
        <v>0</v>
      </c>
      <c r="O59" s="47">
        <v>0</v>
      </c>
      <c r="P59" s="47">
        <v>0</v>
      </c>
      <c r="Q59" s="47">
        <v>0</v>
      </c>
      <c r="R59" s="47">
        <v>71668</v>
      </c>
      <c r="S59" s="85">
        <f>+SUM(M59:R59)</f>
        <v>90812</v>
      </c>
      <c r="T59" s="81">
        <f>+SUM(J59:L59)/I59</f>
        <v>0.6982630898717019</v>
      </c>
    </row>
    <row r="60" spans="1:20" s="55" customFormat="1" ht="18.75" customHeight="1">
      <c r="A60" s="53">
        <v>2</v>
      </c>
      <c r="B60" s="54" t="s">
        <v>135</v>
      </c>
      <c r="C60" s="83">
        <f>+SUM(D60:E60)</f>
        <v>1737654</v>
      </c>
      <c r="D60" s="47">
        <v>794211</v>
      </c>
      <c r="E60" s="47">
        <v>943443</v>
      </c>
      <c r="F60" s="47">
        <v>9000</v>
      </c>
      <c r="G60" s="47"/>
      <c r="H60" s="83">
        <f t="shared" si="4"/>
        <v>1728654</v>
      </c>
      <c r="I60" s="83">
        <f t="shared" si="5"/>
        <v>1037644</v>
      </c>
      <c r="J60" s="47">
        <v>146695</v>
      </c>
      <c r="K60" s="47">
        <v>0</v>
      </c>
      <c r="L60" s="47">
        <v>0</v>
      </c>
      <c r="M60" s="47">
        <v>890949</v>
      </c>
      <c r="N60" s="47">
        <v>0</v>
      </c>
      <c r="O60" s="47">
        <v>0</v>
      </c>
      <c r="P60" s="47">
        <v>0</v>
      </c>
      <c r="Q60" s="47">
        <v>0</v>
      </c>
      <c r="R60" s="47">
        <v>691010</v>
      </c>
      <c r="S60" s="85">
        <f aca="true" t="shared" si="18" ref="S60:S67">+SUM(M60:R60)</f>
        <v>1581959</v>
      </c>
      <c r="T60" s="81">
        <f t="shared" si="2"/>
        <v>0.1413731491725486</v>
      </c>
    </row>
    <row r="61" spans="1:20" s="55" customFormat="1" ht="18.75" customHeight="1">
      <c r="A61" s="53">
        <v>3</v>
      </c>
      <c r="B61" s="54" t="s">
        <v>136</v>
      </c>
      <c r="C61" s="83">
        <f>+SUM(D61:E61)</f>
        <v>1669380</v>
      </c>
      <c r="D61" s="47">
        <v>1383971</v>
      </c>
      <c r="E61" s="47">
        <v>285409</v>
      </c>
      <c r="F61" s="47">
        <v>0</v>
      </c>
      <c r="G61" s="47"/>
      <c r="H61" s="83">
        <f t="shared" si="4"/>
        <v>1669380</v>
      </c>
      <c r="I61" s="83">
        <f t="shared" si="5"/>
        <v>497873</v>
      </c>
      <c r="J61" s="47">
        <v>228355</v>
      </c>
      <c r="K61" s="47">
        <v>0</v>
      </c>
      <c r="L61" s="47">
        <v>0</v>
      </c>
      <c r="M61" s="47">
        <v>269518</v>
      </c>
      <c r="N61" s="47">
        <v>0</v>
      </c>
      <c r="O61" s="47">
        <v>0</v>
      </c>
      <c r="P61" s="47">
        <v>0</v>
      </c>
      <c r="Q61" s="47">
        <v>0</v>
      </c>
      <c r="R61" s="47">
        <v>1171507</v>
      </c>
      <c r="S61" s="85">
        <f t="shared" si="18"/>
        <v>1441025</v>
      </c>
      <c r="T61" s="81">
        <f t="shared" si="2"/>
        <v>0.4586611445087402</v>
      </c>
    </row>
    <row r="62" spans="1:20" s="55" customFormat="1" ht="18.75" customHeight="1">
      <c r="A62" s="53">
        <v>4</v>
      </c>
      <c r="B62" s="54" t="s">
        <v>137</v>
      </c>
      <c r="C62" s="83">
        <f>+SUM(D62:E62)</f>
        <v>2523330</v>
      </c>
      <c r="D62" s="47">
        <v>851576</v>
      </c>
      <c r="E62" s="47">
        <v>1671754</v>
      </c>
      <c r="F62" s="47">
        <v>200</v>
      </c>
      <c r="G62" s="47"/>
      <c r="H62" s="83">
        <f t="shared" si="4"/>
        <v>2523130</v>
      </c>
      <c r="I62" s="83">
        <f t="shared" si="5"/>
        <v>1956768</v>
      </c>
      <c r="J62" s="47">
        <v>162613</v>
      </c>
      <c r="K62" s="47">
        <v>0</v>
      </c>
      <c r="L62" s="47">
        <v>0</v>
      </c>
      <c r="M62" s="47">
        <v>1794155</v>
      </c>
      <c r="N62" s="47">
        <v>0</v>
      </c>
      <c r="O62" s="47">
        <v>0</v>
      </c>
      <c r="P62" s="47">
        <v>0</v>
      </c>
      <c r="Q62" s="47">
        <v>0</v>
      </c>
      <c r="R62" s="47">
        <v>566362</v>
      </c>
      <c r="S62" s="85">
        <f t="shared" si="18"/>
        <v>2360517</v>
      </c>
      <c r="T62" s="81">
        <f t="shared" si="2"/>
        <v>0.08310285123223601</v>
      </c>
    </row>
    <row r="63" spans="1:20" s="52" customFormat="1" ht="18.75" customHeight="1">
      <c r="A63" s="50">
        <v>8</v>
      </c>
      <c r="B63" s="51" t="s">
        <v>99</v>
      </c>
      <c r="C63" s="82">
        <f>+SUM(C64:C67)</f>
        <v>321368659</v>
      </c>
      <c r="D63" s="82">
        <f aca="true" t="shared" si="19" ref="D63:R63">+SUM(D64:D67)</f>
        <v>273016803</v>
      </c>
      <c r="E63" s="82">
        <f t="shared" si="19"/>
        <v>48351856</v>
      </c>
      <c r="F63" s="82">
        <f t="shared" si="19"/>
        <v>7345</v>
      </c>
      <c r="G63" s="82">
        <f t="shared" si="19"/>
        <v>0</v>
      </c>
      <c r="H63" s="82">
        <f t="shared" si="19"/>
        <v>321361314</v>
      </c>
      <c r="I63" s="82">
        <f t="shared" si="19"/>
        <v>57651471</v>
      </c>
      <c r="J63" s="82">
        <f t="shared" si="19"/>
        <v>532842</v>
      </c>
      <c r="K63" s="82">
        <f t="shared" si="19"/>
        <v>329560</v>
      </c>
      <c r="L63" s="82">
        <f t="shared" si="19"/>
        <v>0</v>
      </c>
      <c r="M63" s="82">
        <f t="shared" si="19"/>
        <v>55339992</v>
      </c>
      <c r="N63" s="82">
        <f t="shared" si="19"/>
        <v>1449077</v>
      </c>
      <c r="O63" s="82">
        <f t="shared" si="19"/>
        <v>0</v>
      </c>
      <c r="P63" s="82">
        <f t="shared" si="19"/>
        <v>0</v>
      </c>
      <c r="Q63" s="82">
        <f t="shared" si="19"/>
        <v>0</v>
      </c>
      <c r="R63" s="82">
        <f t="shared" si="19"/>
        <v>263709843</v>
      </c>
      <c r="S63" s="87">
        <f t="shared" si="18"/>
        <v>320498912</v>
      </c>
      <c r="T63" s="81">
        <f t="shared" si="2"/>
        <v>0.014958889774035427</v>
      </c>
    </row>
    <row r="64" spans="1:20" s="55" customFormat="1" ht="18.75" customHeight="1">
      <c r="A64" s="53" t="s">
        <v>25</v>
      </c>
      <c r="B64" s="57" t="s">
        <v>100</v>
      </c>
      <c r="C64" s="83">
        <f>+SUM(D64:E64)</f>
        <v>284638379</v>
      </c>
      <c r="D64" s="47">
        <v>238263241</v>
      </c>
      <c r="E64" s="47">
        <v>46375138</v>
      </c>
      <c r="F64" s="56">
        <v>200</v>
      </c>
      <c r="G64" s="47"/>
      <c r="H64" s="83">
        <f>+I64+R64</f>
        <v>284638179</v>
      </c>
      <c r="I64" s="83">
        <f t="shared" si="5"/>
        <v>51565625</v>
      </c>
      <c r="J64" s="47">
        <v>192522</v>
      </c>
      <c r="K64" s="47">
        <v>36875</v>
      </c>
      <c r="L64" s="47">
        <v>0</v>
      </c>
      <c r="M64" s="47">
        <v>51336228</v>
      </c>
      <c r="N64" s="56">
        <v>0</v>
      </c>
      <c r="O64" s="47">
        <v>0</v>
      </c>
      <c r="P64" s="47">
        <v>0</v>
      </c>
      <c r="Q64" s="47">
        <v>0</v>
      </c>
      <c r="R64" s="47">
        <v>233072554</v>
      </c>
      <c r="S64" s="85">
        <f t="shared" si="18"/>
        <v>284408782</v>
      </c>
      <c r="T64" s="81">
        <f t="shared" si="2"/>
        <v>0.0044486419004908795</v>
      </c>
    </row>
    <row r="65" spans="1:20" s="55" customFormat="1" ht="18.75" customHeight="1">
      <c r="A65" s="53" t="s">
        <v>26</v>
      </c>
      <c r="B65" s="57" t="s">
        <v>101</v>
      </c>
      <c r="C65" s="83">
        <f>+SUM(D65:E65)</f>
        <v>30364299</v>
      </c>
      <c r="D65" s="47">
        <v>29284699</v>
      </c>
      <c r="E65" s="47">
        <v>1079600</v>
      </c>
      <c r="F65" s="56">
        <v>7145</v>
      </c>
      <c r="G65" s="47"/>
      <c r="H65" s="83">
        <f>+I65+R65</f>
        <v>30357154</v>
      </c>
      <c r="I65" s="83">
        <f t="shared" si="5"/>
        <v>1674191</v>
      </c>
      <c r="J65" s="47">
        <v>168774</v>
      </c>
      <c r="K65" s="47">
        <v>6500</v>
      </c>
      <c r="L65" s="47">
        <v>0</v>
      </c>
      <c r="M65" s="47">
        <v>1498917</v>
      </c>
      <c r="N65" s="56">
        <v>0</v>
      </c>
      <c r="O65" s="47">
        <v>0</v>
      </c>
      <c r="P65" s="47">
        <v>0</v>
      </c>
      <c r="Q65" s="47">
        <v>0</v>
      </c>
      <c r="R65" s="47">
        <v>28682963</v>
      </c>
      <c r="S65" s="85">
        <f t="shared" si="18"/>
        <v>30181880</v>
      </c>
      <c r="T65" s="81">
        <f t="shared" si="2"/>
        <v>0.10469175858668456</v>
      </c>
    </row>
    <row r="66" spans="1:20" s="55" customFormat="1" ht="18.75" customHeight="1">
      <c r="A66" s="58" t="s">
        <v>27</v>
      </c>
      <c r="B66" s="59" t="s">
        <v>107</v>
      </c>
      <c r="C66" s="83">
        <f>+SUM(D66:E66)</f>
        <v>3396573</v>
      </c>
      <c r="D66" s="47">
        <v>2894851</v>
      </c>
      <c r="E66" s="47">
        <v>501722</v>
      </c>
      <c r="F66" s="56">
        <v>0</v>
      </c>
      <c r="G66" s="47"/>
      <c r="H66" s="83">
        <f>+I66+R66</f>
        <v>3396573</v>
      </c>
      <c r="I66" s="83">
        <f>+SUM(J66:Q66)</f>
        <v>2530873</v>
      </c>
      <c r="J66" s="47">
        <v>40664</v>
      </c>
      <c r="K66" s="47">
        <v>286185</v>
      </c>
      <c r="L66" s="47">
        <v>0</v>
      </c>
      <c r="M66" s="47">
        <v>2204024</v>
      </c>
      <c r="N66" s="56">
        <v>0</v>
      </c>
      <c r="O66" s="47">
        <v>0</v>
      </c>
      <c r="P66" s="47">
        <v>0</v>
      </c>
      <c r="Q66" s="47">
        <v>0</v>
      </c>
      <c r="R66" s="47">
        <v>865700</v>
      </c>
      <c r="S66" s="85">
        <f t="shared" si="18"/>
        <v>3069724</v>
      </c>
      <c r="T66" s="81">
        <f t="shared" si="2"/>
        <v>0.12914476546235232</v>
      </c>
    </row>
    <row r="67" spans="1:20" s="55" customFormat="1" ht="18.75" customHeight="1">
      <c r="A67" s="58" t="s">
        <v>34</v>
      </c>
      <c r="B67" s="59" t="s">
        <v>102</v>
      </c>
      <c r="C67" s="83">
        <f>+SUM(D67:E67)</f>
        <v>2969408</v>
      </c>
      <c r="D67" s="47">
        <v>2574012</v>
      </c>
      <c r="E67" s="47">
        <v>395396</v>
      </c>
      <c r="F67" s="56">
        <v>0</v>
      </c>
      <c r="G67" s="47"/>
      <c r="H67" s="83">
        <f>+I67+R67</f>
        <v>2969408</v>
      </c>
      <c r="I67" s="83">
        <f>+SUM(J67:Q67)</f>
        <v>1880782</v>
      </c>
      <c r="J67" s="47">
        <v>130882</v>
      </c>
      <c r="K67" s="47">
        <v>0</v>
      </c>
      <c r="L67" s="47">
        <v>0</v>
      </c>
      <c r="M67" s="47">
        <v>300823</v>
      </c>
      <c r="N67" s="56">
        <v>1449077</v>
      </c>
      <c r="O67" s="47">
        <v>0</v>
      </c>
      <c r="P67" s="47">
        <v>0</v>
      </c>
      <c r="Q67" s="47">
        <v>0</v>
      </c>
      <c r="R67" s="47">
        <v>1088626</v>
      </c>
      <c r="S67" s="85">
        <f t="shared" si="18"/>
        <v>2838526</v>
      </c>
      <c r="T67" s="81">
        <f t="shared" si="2"/>
        <v>0.06958913898580484</v>
      </c>
    </row>
    <row r="68" spans="1:20" s="61" customFormat="1" ht="16.5">
      <c r="A68" s="60"/>
      <c r="B68" s="60"/>
      <c r="C68" s="60"/>
      <c r="D68" s="60"/>
      <c r="E68" s="60"/>
      <c r="F68" s="60"/>
      <c r="G68" s="60"/>
      <c r="H68" s="60"/>
      <c r="I68" s="60"/>
      <c r="J68" s="60"/>
      <c r="K68" s="60"/>
      <c r="L68" s="60"/>
      <c r="M68" s="60"/>
      <c r="N68" s="138" t="str">
        <f>Sheet1!B7</f>
        <v>Thái Bình, ngày 01 tháng 11 năm 2019</v>
      </c>
      <c r="O68" s="138"/>
      <c r="P68" s="138"/>
      <c r="Q68" s="138"/>
      <c r="R68" s="138"/>
      <c r="S68" s="138"/>
      <c r="T68" s="138"/>
    </row>
    <row r="69" spans="1:20" s="64" customFormat="1" ht="19.5" customHeight="1">
      <c r="A69" s="62"/>
      <c r="B69" s="133" t="s">
        <v>3</v>
      </c>
      <c r="C69" s="133"/>
      <c r="D69" s="133"/>
      <c r="E69" s="133"/>
      <c r="F69" s="63"/>
      <c r="G69" s="63"/>
      <c r="H69" s="63"/>
      <c r="I69" s="63"/>
      <c r="J69" s="63"/>
      <c r="K69" s="63"/>
      <c r="L69" s="63"/>
      <c r="M69" s="63"/>
      <c r="N69" s="125" t="str">
        <f>Sheet1!B9</f>
        <v>CỤC TRƯỞNG</v>
      </c>
      <c r="O69" s="125"/>
      <c r="P69" s="125"/>
      <c r="Q69" s="125"/>
      <c r="R69" s="125"/>
      <c r="S69" s="125"/>
      <c r="T69" s="125"/>
    </row>
    <row r="70" spans="2:20" s="65" customFormat="1" ht="16.5">
      <c r="B70" s="133"/>
      <c r="C70" s="133"/>
      <c r="D70" s="133"/>
      <c r="E70" s="133"/>
      <c r="F70" s="66"/>
      <c r="G70" s="66"/>
      <c r="H70" s="66"/>
      <c r="I70" s="66"/>
      <c r="J70" s="66"/>
      <c r="K70" s="66"/>
      <c r="L70" s="66"/>
      <c r="M70" s="66"/>
      <c r="N70" s="125"/>
      <c r="O70" s="125"/>
      <c r="P70" s="125"/>
      <c r="Q70" s="125"/>
      <c r="R70" s="125"/>
      <c r="S70" s="125"/>
      <c r="T70" s="125"/>
    </row>
    <row r="71" spans="2:20" s="65" customFormat="1" ht="16.5">
      <c r="B71" s="133"/>
      <c r="C71" s="133"/>
      <c r="D71" s="133"/>
      <c r="E71" s="133"/>
      <c r="F71" s="66"/>
      <c r="G71" s="66"/>
      <c r="H71" s="66"/>
      <c r="I71" s="66"/>
      <c r="J71" s="66"/>
      <c r="K71" s="66"/>
      <c r="L71" s="66"/>
      <c r="M71" s="66"/>
      <c r="N71" s="125"/>
      <c r="O71" s="125"/>
      <c r="P71" s="125"/>
      <c r="Q71" s="125"/>
      <c r="R71" s="125"/>
      <c r="S71" s="125"/>
      <c r="T71" s="125"/>
    </row>
    <row r="72" spans="2:20" s="65" customFormat="1" ht="16.5">
      <c r="B72" s="133"/>
      <c r="C72" s="133"/>
      <c r="D72" s="133"/>
      <c r="E72" s="133"/>
      <c r="F72" s="66"/>
      <c r="G72" s="66"/>
      <c r="H72" s="66"/>
      <c r="I72" s="66"/>
      <c r="J72" s="66"/>
      <c r="K72" s="66"/>
      <c r="L72" s="66"/>
      <c r="M72" s="66"/>
      <c r="N72" s="125"/>
      <c r="O72" s="125"/>
      <c r="P72" s="125"/>
      <c r="Q72" s="125"/>
      <c r="R72" s="125"/>
      <c r="S72" s="125"/>
      <c r="T72" s="125"/>
    </row>
    <row r="73" spans="1:20" s="65" customFormat="1" ht="15.75" customHeight="1">
      <c r="A73" s="67"/>
      <c r="B73" s="133"/>
      <c r="C73" s="133"/>
      <c r="D73" s="133"/>
      <c r="E73" s="133"/>
      <c r="F73" s="67"/>
      <c r="G73" s="67"/>
      <c r="H73" s="67"/>
      <c r="I73" s="67"/>
      <c r="J73" s="67"/>
      <c r="K73" s="67"/>
      <c r="L73" s="67"/>
      <c r="M73" s="67"/>
      <c r="N73" s="125"/>
      <c r="O73" s="125"/>
      <c r="P73" s="125"/>
      <c r="Q73" s="125"/>
      <c r="R73" s="125"/>
      <c r="S73" s="125"/>
      <c r="T73" s="125"/>
    </row>
    <row r="74" spans="1:20" s="65" customFormat="1" ht="16.5">
      <c r="A74" s="67"/>
      <c r="B74" s="133" t="str">
        <f>Sheet1!B5</f>
        <v>Hà Thành</v>
      </c>
      <c r="C74" s="133"/>
      <c r="D74" s="133"/>
      <c r="E74" s="133"/>
      <c r="F74" s="67"/>
      <c r="G74" s="67"/>
      <c r="H74" s="67"/>
      <c r="I74" s="67"/>
      <c r="J74" s="67"/>
      <c r="K74" s="67"/>
      <c r="L74" s="67"/>
      <c r="M74" s="67"/>
      <c r="N74" s="125" t="str">
        <f>Sheet1!B6</f>
        <v>Lê Thanh Tình</v>
      </c>
      <c r="O74" s="125"/>
      <c r="P74" s="125"/>
      <c r="Q74" s="125"/>
      <c r="R74" s="125"/>
      <c r="S74" s="125"/>
      <c r="T74" s="125"/>
    </row>
  </sheetData>
  <sheetProtection/>
  <protectedRanges>
    <protectedRange password="C71F" sqref="S31 S24 S14:S22 T12:T67" name="Range1"/>
    <protectedRange password="C71F" sqref="S25:S30" name="Range1_1_2"/>
    <protectedRange password="C71F" sqref="S32:S35" name="Range1_2_1"/>
    <protectedRange password="C71F" sqref="S37:S51" name="Range1_4_1"/>
    <protectedRange password="C71F" sqref="S52:S57 S59:S67" name="Range1_6_1"/>
    <protectedRange password="C71F" sqref="C31:R31 C52:R52 C46:R46 C40:R40 C63:R63 C36:S36 C58:S58" name="Range1_3_1"/>
    <protectedRange password="C71F" sqref="D14:G22" name="Range1_10_1"/>
    <protectedRange password="C71F" sqref="J14:R22" name="Range1_11_1"/>
  </protectedRanges>
  <mergeCells count="47">
    <mergeCell ref="B69:E69"/>
    <mergeCell ref="A12:B12"/>
    <mergeCell ref="T6:T10"/>
    <mergeCell ref="H7:H10"/>
    <mergeCell ref="I7:Q7"/>
    <mergeCell ref="N68:T68"/>
    <mergeCell ref="R7:R10"/>
    <mergeCell ref="A11:B11"/>
    <mergeCell ref="Q5:T5"/>
    <mergeCell ref="A3:D3"/>
    <mergeCell ref="C6:E6"/>
    <mergeCell ref="C7:C10"/>
    <mergeCell ref="D7:E8"/>
    <mergeCell ref="E9:E10"/>
    <mergeCell ref="I8:I10"/>
    <mergeCell ref="J8:Q8"/>
    <mergeCell ref="N9:N10"/>
    <mergeCell ref="E1:P1"/>
    <mergeCell ref="E2:P2"/>
    <mergeCell ref="H6:R6"/>
    <mergeCell ref="J9:J10"/>
    <mergeCell ref="Q9:Q10"/>
    <mergeCell ref="K9:K10"/>
    <mergeCell ref="L9:L10"/>
    <mergeCell ref="M9:M10"/>
    <mergeCell ref="O9:O10"/>
    <mergeCell ref="Q4:T4"/>
    <mergeCell ref="A2:D2"/>
    <mergeCell ref="A6:B10"/>
    <mergeCell ref="D9:D10"/>
    <mergeCell ref="N69:T69"/>
    <mergeCell ref="S6:S10"/>
    <mergeCell ref="P9:P10"/>
    <mergeCell ref="F6:F10"/>
    <mergeCell ref="G6:G10"/>
    <mergeCell ref="Q2:T2"/>
    <mergeCell ref="E3:P3"/>
    <mergeCell ref="N74:T74"/>
    <mergeCell ref="B70:E70"/>
    <mergeCell ref="B71:E71"/>
    <mergeCell ref="B72:E72"/>
    <mergeCell ref="B73:E73"/>
    <mergeCell ref="B74:E74"/>
    <mergeCell ref="N70:T70"/>
    <mergeCell ref="N71:T71"/>
    <mergeCell ref="N72:T72"/>
    <mergeCell ref="N73:T73"/>
  </mergeCells>
  <printOptions/>
  <pageMargins left="0.2" right="0" top="0.2" bottom="0"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2019-10-31T01:28:57Z</cp:lastPrinted>
  <dcterms:created xsi:type="dcterms:W3CDTF">2004-03-07T02:36:29Z</dcterms:created>
  <dcterms:modified xsi:type="dcterms:W3CDTF">2019-12-04T07:32:19Z</dcterms:modified>
  <cp:category/>
  <cp:version/>
  <cp:contentType/>
  <cp:contentStatus/>
</cp:coreProperties>
</file>